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Table of Content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</sheets>
  <definedNames>
    <definedName name="_xlnm.Print_Titles" localSheetId="1">Sheet2!$1:$16</definedName>
    <definedName name="_xlnm.Print_Titles" localSheetId="2">Sheet3!$1:$16</definedName>
    <definedName name="_xlnm.Print_Titles" localSheetId="3">Sheet4!$1:$16</definedName>
    <definedName name="_xlnm.Print_Titles" localSheetId="4">Sheet5!$1:$16</definedName>
    <definedName name="_xlnm.Print_Titles" localSheetId="5">Sheet6!$1:$16</definedName>
    <definedName name="_xlnm.Print_Titles" localSheetId="6">Sheet7!$1:$16</definedName>
    <definedName name="_xlnm.Print_Titles" localSheetId="7">Sheet8!$1:$16</definedName>
    <definedName name="_xlnm.Print_Titles" localSheetId="8">Sheet9!$1:$16</definedName>
    <definedName name="_xlnm.Print_Titles" localSheetId="9">Sheet10!$1:$16</definedName>
    <definedName name="_xlnm.Print_Titles" localSheetId="10">Sheet11!$1:$16</definedName>
    <definedName name="_xlnm.Print_Titles" localSheetId="11">Sheet12!$1:$16</definedName>
    <definedName name="_xlnm.Print_Titles" localSheetId="12">Sheet13!$1:$16</definedName>
    <definedName name="_xlnm.Print_Titles" localSheetId="13">Sheet14!$1:$16</definedName>
    <definedName name="_xlnm.Print_Titles" localSheetId="14">Sheet15!$1:$16</definedName>
    <definedName name="_xlnm.Print_Titles" localSheetId="15">Sheet16!$1:$16</definedName>
    <definedName name="_xlnm.Print_Titles" localSheetId="16">Sheet17!$1:$16</definedName>
    <definedName name="_xlnm._FilterDatabase" localSheetId="0" hidden="1">'Table of Contents'!$B$6:$D$6</definedName>
  </definedNames>
  <calcPr fullCalcOnLoad="1"/>
</workbook>
</file>

<file path=xl/sharedStrings.xml><?xml version="1.0" encoding="utf-8"?>
<sst xmlns="http://schemas.openxmlformats.org/spreadsheetml/2006/main" count="1300" uniqueCount="153">
  <si>
    <t>(3000) BEGINNING NET ASSETS</t>
  </si>
  <si>
    <t>(4000) DUES/PERSONAL</t>
  </si>
  <si>
    <t>(4003) DUES/LIFE MEMBERS-CURRENT</t>
  </si>
  <si>
    <t>(4004) DUES/CNTNUNG MBRS &amp; DIV TRFR</t>
  </si>
  <si>
    <t>(400) Subtotal Dues</t>
  </si>
  <si>
    <t>(4142) ADVERTISING/CLASSIFIED</t>
  </si>
  <si>
    <t>(414) Subtotal Advertising</t>
  </si>
  <si>
    <t>(4200) REGISTRATION FEES</t>
  </si>
  <si>
    <t>(420) Subtotal Meetings and Conferences</t>
  </si>
  <si>
    <t>(4400) DONATIONS/HONORARIA</t>
  </si>
  <si>
    <t>(4421) ROYALTIES</t>
  </si>
  <si>
    <t>(440) Subtotal Misc.</t>
  </si>
  <si>
    <t>(40) Total Revenues</t>
  </si>
  <si>
    <t>(5000) SALARIES &amp; WAGES</t>
  </si>
  <si>
    <t>(5001) WAGES/TEMPORARY EMPLOYEES</t>
  </si>
  <si>
    <t>(5010) EMPLOYEE BENEFITS</t>
  </si>
  <si>
    <t>(5016) PROFESSIONAL MEMBERSHIPS</t>
  </si>
  <si>
    <t>(500) Payroll &amp; Related Expenses</t>
  </si>
  <si>
    <t>(5110) PROFESSIONAL SERVICES</t>
  </si>
  <si>
    <t>(5122) BANK S/C</t>
  </si>
  <si>
    <t>(5150) MESSENGER SERVICE</t>
  </si>
  <si>
    <t>(510) Outside Services</t>
  </si>
  <si>
    <t>(5210) TRANSPORTATION</t>
  </si>
  <si>
    <t>(5212) LODGING &amp; MEALS</t>
  </si>
  <si>
    <t>(5216) BUSINESS MEETINGS</t>
  </si>
  <si>
    <t>(520) Travel and Related Expenses</t>
  </si>
  <si>
    <t>(5302) MEAL FUNCTIONS</t>
  </si>
  <si>
    <t>(5304) SPEAKER/GUEST EXPENSE</t>
  </si>
  <si>
    <t>(5305) SPEAKER/GUEST HONORARIUM</t>
  </si>
  <si>
    <t>(5306) AWARDS</t>
  </si>
  <si>
    <t>(5309) AUDIO/VISUAL EQUIPMENT RENTAL &amp; LABOR</t>
  </si>
  <si>
    <t>(530) Meetings and Conferences</t>
  </si>
  <si>
    <t>(5400) EDITORIAL/PROOFREADING/OUTSIDE</t>
  </si>
  <si>
    <t>(5402) PRINTING-OUTSIDE</t>
  </si>
  <si>
    <t>(5430) WEB OPERATING EXPENSES</t>
  </si>
  <si>
    <t>(5431) WEBINAR/WEBCASTS/WEB CE EXP</t>
  </si>
  <si>
    <t>(540) Publication Related Expenses</t>
  </si>
  <si>
    <t>(5500) SUPPLIES/OPERATING</t>
  </si>
  <si>
    <t>(5523) POSTAGE/E-MAIL</t>
  </si>
  <si>
    <t>(5530) DEPRECIATION F/E</t>
  </si>
  <si>
    <t>(5599) MISC EXPENSE</t>
  </si>
  <si>
    <t>(550) Operating Expenses</t>
  </si>
  <si>
    <t>(51) Total Direct Expenses</t>
  </si>
  <si>
    <t>(5901) IUT/CPU</t>
  </si>
  <si>
    <t>(5904) TRANSFER TO/FROM ENDOWMENT</t>
  </si>
  <si>
    <t>(5905) IUT/TELEPHONE</t>
  </si>
  <si>
    <t>(5909) IUT/DIST CTR</t>
  </si>
  <si>
    <t>(5910) IUT/REPRO CTR</t>
  </si>
  <si>
    <t>(5912) IUT-Copyediting/Proofreading</t>
  </si>
  <si>
    <t>(5940) IUT/REGISTRATION PROCESSING</t>
  </si>
  <si>
    <t>(5999) IUT/MISC</t>
  </si>
  <si>
    <t>(590) IUT</t>
  </si>
  <si>
    <t>(52) Total Indirect Expenses</t>
  </si>
  <si>
    <t>(15) TOTAL EXPENSES BEFORE OH &amp; TAXES</t>
  </si>
  <si>
    <t>(10ContribMargin) CONTRIBUTION MARGIN</t>
  </si>
  <si>
    <t>(5911) IUT/OVERHEAD</t>
  </si>
  <si>
    <t>(OH&amp;TX) TOTAL OVERHEAD /TAXES</t>
  </si>
  <si>
    <t>(20A TOTAL EXPENSES LESS 5900) Total Expenses Less 5911 5998</t>
  </si>
  <si>
    <t>(31B Net Rev Exp) Net Revenue Expense Operations</t>
  </si>
  <si>
    <t>(34Net Revenue 5900 5950) 34Net Revenue 5900 5950 5565</t>
  </si>
  <si>
    <t>(41Ending Net Asset Balance) 41Ending Net Asset Balance</t>
  </si>
  <si>
    <t>Base</t>
  </si>
  <si>
    <t>Actual</t>
  </si>
  <si>
    <t>Budget</t>
  </si>
  <si>
    <t>Prior Year Actual</t>
  </si>
  <si>
    <t>Annual Budget</t>
  </si>
  <si>
    <t>Variance</t>
  </si>
  <si>
    <t>Variance %</t>
  </si>
  <si>
    <t>YTD</t>
  </si>
  <si>
    <t>Total Revenues</t>
  </si>
  <si>
    <t>Total Direct Expenses</t>
  </si>
  <si>
    <t>Total Expenses Before OH and Taxes</t>
  </si>
  <si>
    <t>Contribution Margin</t>
  </si>
  <si>
    <t>TOTAL EXPENSES</t>
  </si>
  <si>
    <t>Net Rev / (Expense) From Operations</t>
  </si>
  <si>
    <t xml:space="preserve">Net Rev / (Expense) </t>
  </si>
  <si>
    <t>Ending Net Asset Balance</t>
  </si>
  <si>
    <t>ddddddd</t>
  </si>
  <si>
    <t>November 2019</t>
  </si>
  <si>
    <t>2020M03</t>
  </si>
  <si>
    <t>Fund: OPERATING/DIVISIONS FUND (12): 12</t>
  </si>
  <si>
    <t>Unit_Project: LITA: 412</t>
  </si>
  <si>
    <t xml:space="preserve">Prior Year </t>
  </si>
  <si>
    <t>Full Year Budget</t>
  </si>
  <si>
    <t>American Library Association</t>
  </si>
  <si>
    <t>Year-To-Date</t>
  </si>
  <si>
    <t>YTD Budget</t>
  </si>
  <si>
    <t>1/6/2020 9:32 AM</t>
  </si>
  <si>
    <t>Remaining</t>
  </si>
  <si>
    <t>Current Budget</t>
  </si>
  <si>
    <t>Performance Report</t>
  </si>
  <si>
    <t>Perf NCv1.1</t>
  </si>
  <si>
    <t>Owner:</t>
  </si>
  <si>
    <t>Jenny Levine</t>
  </si>
  <si>
    <t>Date:</t>
  </si>
  <si>
    <t>1/6/2020 9:32:17 AM</t>
  </si>
  <si>
    <t>Fund</t>
  </si>
  <si>
    <t>Unit_Project</t>
  </si>
  <si>
    <t>Time</t>
  </si>
  <si>
    <t>OPERATING/DIVISIONS FUND (12)</t>
  </si>
  <si>
    <t>LITA</t>
  </si>
  <si>
    <t>Sheet2</t>
  </si>
  <si>
    <t>Sheet3</t>
  </si>
  <si>
    <t>Sheet4</t>
  </si>
  <si>
    <t>LIB &amp; INF TECH ASSOC-ADMINISTRATIVE</t>
  </si>
  <si>
    <t>Unit_Project: LIB &amp; INF TECH ASSOC-ADMINISTRATIVE: 412-0000</t>
  </si>
  <si>
    <t>Sheet5</t>
  </si>
  <si>
    <t>LIB &amp; INF TECH ASSOC-GOVERNANCE</t>
  </si>
  <si>
    <t>Unit_Project: LIB &amp; INF TECH ASSOC-GOVERNANCE: 412-5200</t>
  </si>
  <si>
    <t>Sheet6</t>
  </si>
  <si>
    <t>LIB &amp; INF TECH ASSOC-MEMBERSHIP PROMOTION</t>
  </si>
  <si>
    <t>Unit_Project: LIB &amp; INF TECH ASSOC-MEMBERSHIP PROMOTION: 412-5201</t>
  </si>
  <si>
    <t>1/6/2020 9:33 AM</t>
  </si>
  <si>
    <t>Sheet7</t>
  </si>
  <si>
    <t>LIB &amp; INF TECH ASSOC-EXTERNAL RELATIONS</t>
  </si>
  <si>
    <t>Unit_Project: LIB &amp; INF TECH ASSOC-EXTERNAL RELATIONS: 412-5204</t>
  </si>
  <si>
    <t>Sheet8</t>
  </si>
  <si>
    <t>LIB &amp; INF TECH ASSOC-INF TECH &amp; LIBS (ITAL)</t>
  </si>
  <si>
    <t>Unit_Project: LIB &amp; INF TECH ASSOC-INF TECH &amp; LIBS (ITAL): 412-5230</t>
  </si>
  <si>
    <t>1/6/2020 9:34 AM</t>
  </si>
  <si>
    <t>Sheet9</t>
  </si>
  <si>
    <t>LIB &amp; INF TECH ASSOC-NEWSLETTER</t>
  </si>
  <si>
    <t>Unit_Project: LIB &amp; INF TECH ASSOC-NEWSLETTER: 412-5231</t>
  </si>
  <si>
    <t>Sheet10</t>
  </si>
  <si>
    <t>LIB &amp; INF TECH ASSOC-Friends of LITA</t>
  </si>
  <si>
    <t>Unit_Project: LIB &amp; INF TECH ASSOC-Friends of LITA: 412-5239</t>
  </si>
  <si>
    <t>1/6/2020 9:35 AM</t>
  </si>
  <si>
    <t>Sheet11</t>
  </si>
  <si>
    <t>LIB &amp; INF TECH ASSOC-PUBLICATIONS</t>
  </si>
  <si>
    <t>Unit_Project: LIB &amp; INF TECH ASSOC-PUBLICATIONS: 412-5258</t>
  </si>
  <si>
    <t>Sheet12</t>
  </si>
  <si>
    <t>LIB &amp; INF TECH ASSOC-WEB CE-1</t>
  </si>
  <si>
    <t>Unit_Project: LIB &amp; INF TECH ASSOC-WEB CE-1: 412-5314</t>
  </si>
  <si>
    <t>Sheet13</t>
  </si>
  <si>
    <t>LIB &amp; INF TECH ASSOC-WEB CE-2</t>
  </si>
  <si>
    <t>Unit_Project: LIB &amp; INF TECH ASSOC-WEB CE-2: 412-5315</t>
  </si>
  <si>
    <t>1/6/2020 9:36 AM</t>
  </si>
  <si>
    <t>Sheet14</t>
  </si>
  <si>
    <t>LIB &amp; INF TECH ASSOC-LITA Forum</t>
  </si>
  <si>
    <t>Unit_Project: LIB &amp; INF TECH ASSOC-LITA Forum: 412-5353</t>
  </si>
  <si>
    <t>Sheet15</t>
  </si>
  <si>
    <t>LIB &amp; INF TECH ASSOC-ALA MIDWINTER &amp; ANNUAL</t>
  </si>
  <si>
    <t>Unit_Project: LIB &amp; INF TECH ASSOC-ALA MIDWINTER &amp; ANNUAL: 412-5370</t>
  </si>
  <si>
    <t>1/6/2020 9:37 AM</t>
  </si>
  <si>
    <t>Sheet16</t>
  </si>
  <si>
    <t>LIB &amp; INF TECH ASSOC-AC Preconference 1</t>
  </si>
  <si>
    <t>Unit_Project: LIB &amp; INF TECH ASSOC-AC Preconference 1: 412-5387</t>
  </si>
  <si>
    <t>Sheet17</t>
  </si>
  <si>
    <t>LIB &amp; INF TECH ASSOC-AC Preconference 2</t>
  </si>
  <si>
    <t>Unit_Project: LIB &amp; INF TECH ASSOC-AC Preconference 2: 412-5388</t>
  </si>
  <si>
    <t>1/6/2020 9:38 AM</t>
  </si>
  <si>
    <t>LIB &amp; INF TECH ASSOC-AC Preconference 3</t>
  </si>
  <si>
    <t>Unit_Project: LIB &amp; INF TECH ASSOC-AC Preconference 3: 412-5389</t>
  </si>
</sst>
</file>

<file path=xl/styles.xml><?xml version="1.0" encoding="utf-8"?>
<styleSheet xmlns="http://schemas.openxmlformats.org/spreadsheetml/2006/main">
  <numFmts count="9">
    <numFmt numFmtId="177" formatCode="[$$-7F]#,##0"/>
    <numFmt numFmtId="178" formatCode="[$-409]#,##0;([$-409]#,##0)"/>
    <numFmt numFmtId="179" formatCode="General"/>
    <numFmt numFmtId="180" formatCode="0%;-0%"/>
    <numFmt numFmtId="181" formatCode="#,##0;-#,##0"/>
    <numFmt numFmtId="182" formatCode="#,###.00"/>
    <numFmt numFmtId="183" formatCode="#,###"/>
    <numFmt numFmtId="184" formatCode="@PX"/>
    <numFmt numFmtId="185" formatCode="#,##0.00;-#,##0.00"/>
  </numFmts>
  <fonts count="1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FD0200"/>
      <name val="Tahoma"/>
      <family val="2"/>
    </font>
    <font>
      <b/>
      <sz val="12"/>
      <color rgb="FFFD02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8"/>
      <color rgb="FF000000"/>
      <name val="Tahoma"/>
      <family val="2"/>
    </font>
    <font>
      <b/>
      <sz val="16"/>
      <color rgb="FF000000"/>
      <name val="Tahoma"/>
      <family val="2"/>
    </font>
    <font>
      <b/>
      <sz val="10"/>
      <name val="Arial"/>
      <family val="2"/>
    </font>
    <font>
      <u val="single"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DFF00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77" fontId="2" fillId="2" borderId="1" xfId="0" applyNumberFormat="1" applyFont="1" applyFill="1" applyBorder="1" applyAlignment="1" applyProtection="1">
      <alignment vertic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9" fontId="1" fillId="2" borderId="0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horizontal="right"/>
      <protection/>
    </xf>
    <xf numFmtId="179" fontId="1" fillId="3" borderId="0" xfId="0" applyNumberFormat="1" applyFont="1" applyFill="1" applyBorder="1" applyAlignment="1" applyProtection="1">
      <alignment vertical="center"/>
      <protection/>
    </xf>
    <xf numFmtId="181" fontId="2" fillId="0" borderId="1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81" fontId="2" fillId="2" borderId="1" xfId="0" applyNumberFormat="1" applyFont="1" applyFill="1" applyBorder="1" applyAlignment="1" applyProtection="1">
      <alignment vertical="center"/>
      <protection/>
    </xf>
    <xf numFmtId="180" fontId="2" fillId="0" borderId="1" xfId="0" applyNumberFormat="1" applyFont="1" applyFill="1" applyBorder="1" applyAlignment="1" applyProtection="1">
      <alignment horizontal="right" vertical="center"/>
      <protection/>
    </xf>
    <xf numFmtId="182" fontId="2" fillId="3" borderId="1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vertical="center"/>
      <protection/>
    </xf>
    <xf numFmtId="181" fontId="1" fillId="2" borderId="0" xfId="0" applyNumberFormat="1" applyFont="1" applyFill="1" applyBorder="1" applyAlignment="1" applyProtection="1">
      <alignment/>
      <protection/>
    </xf>
    <xf numFmtId="180" fontId="1" fillId="0" borderId="0" xfId="0" applyNumberFormat="1" applyFont="1" applyFill="1" applyBorder="1" applyAlignment="1" applyProtection="1">
      <alignment horizontal="right" vertical="center"/>
      <protection/>
    </xf>
    <xf numFmtId="182" fontId="1" fillId="3" borderId="0" xfId="0" applyNumberFormat="1" applyFont="1" applyFill="1" applyBorder="1" applyAlignment="1" applyProtection="1">
      <alignment vertical="center"/>
      <protection/>
    </xf>
    <xf numFmtId="183" fontId="2" fillId="3" borderId="1" xfId="0" applyNumberFormat="1" applyFont="1" applyFill="1" applyBorder="1" applyAlignment="1" applyProtection="1">
      <alignment vertical="center"/>
      <protection/>
    </xf>
    <xf numFmtId="183" fontId="1" fillId="0" borderId="0" xfId="0" applyNumberFormat="1" applyFont="1" applyFill="1" applyBorder="1" applyAlignment="1" applyProtection="1">
      <alignment/>
      <protection/>
    </xf>
    <xf numFmtId="184" fontId="1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178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5" fontId="5" fillId="0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85" fontId="5" fillId="2" borderId="0" xfId="0" applyNumberFormat="1" applyFont="1" applyFill="1" applyBorder="1" applyAlignment="1" applyProtection="1">
      <alignment horizontal="left" vertical="center"/>
      <protection/>
    </xf>
    <xf numFmtId="178" fontId="1" fillId="2" borderId="1" xfId="0" applyNumberFormat="1" applyFont="1" applyFill="1" applyBorder="1" applyAlignment="1" applyProtection="1">
      <alignment horizontal="center" vertical="center"/>
      <protection/>
    </xf>
    <xf numFmtId="178" fontId="1" fillId="0" borderId="2" xfId="0" applyNumberFormat="1" applyFont="1" applyFill="1" applyBorder="1" applyAlignment="1" applyProtection="1">
      <alignment horizontal="center" vertical="center"/>
      <protection/>
    </xf>
    <xf numFmtId="178" fontId="1" fillId="0" borderId="3" xfId="0" applyNumberFormat="1" applyFont="1" applyFill="1" applyBorder="1" applyAlignment="1" applyProtection="1">
      <alignment horizontal="center" vertical="center"/>
      <protection/>
    </xf>
    <xf numFmtId="178" fontId="1" fillId="0" borderId="4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178" fontId="1" fillId="0" borderId="1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/>
  </sheetViews>
  <sheetFormatPr defaultColWidth="9.14285714285714" defaultRowHeight="12.75"/>
  <cols>
    <col min="1" max="1" width="8.14285714285714" customWidth="1"/>
    <col min="2" max="2" width="31" customWidth="1"/>
    <col min="3" max="3" width="46.8571428571429" customWidth="1"/>
    <col min="4" max="4" width="14" customWidth="1"/>
  </cols>
  <sheetData>
    <row r="1" spans="1:3" ht="12.75">
      <c r="A1" t="s">
        <v>92</v>
      </c>
      <c r="C1" t="s">
        <v>93</v>
      </c>
    </row>
    <row r="4" spans="1:3" ht="12.75">
      <c r="A4" t="s">
        <v>94</v>
      </c>
      <c r="C4" t="s">
        <v>95</v>
      </c>
    </row>
    <row r="6" spans="2:4" ht="12.75">
      <c r="B6" s="51" t="s">
        <v>96</v>
      </c>
      <c r="C6" s="51" t="s">
        <v>97</v>
      </c>
      <c r="D6" s="51" t="s">
        <v>98</v>
      </c>
    </row>
    <row r="7" spans="1:4" ht="12.75">
      <c r="A7" s="52" t="s">
        <v>101</v>
      </c>
      <c r="B7" t="s">
        <v>99</v>
      </c>
      <c r="C7" t="s">
        <v>100</v>
      </c>
      <c r="D7" t="s">
        <v>78</v>
      </c>
    </row>
    <row r="8" spans="1:4" ht="12.75">
      <c r="A8" s="52" t="s">
        <v>102</v>
      </c>
      <c r="B8" t="s">
        <v>99</v>
      </c>
      <c r="C8" t="s">
        <v>104</v>
      </c>
      <c r="D8" t="s">
        <v>78</v>
      </c>
    </row>
    <row r="9" spans="1:4" ht="12.75">
      <c r="A9" s="52" t="s">
        <v>103</v>
      </c>
      <c r="B9" t="s">
        <v>99</v>
      </c>
      <c r="C9" t="s">
        <v>107</v>
      </c>
      <c r="D9" t="s">
        <v>78</v>
      </c>
    </row>
    <row r="10" spans="1:4" ht="12.75">
      <c r="A10" s="52" t="s">
        <v>106</v>
      </c>
      <c r="B10" t="s">
        <v>99</v>
      </c>
      <c r="C10" t="s">
        <v>110</v>
      </c>
      <c r="D10" t="s">
        <v>78</v>
      </c>
    </row>
    <row r="11" spans="1:4" ht="12.75">
      <c r="A11" s="52" t="s">
        <v>109</v>
      </c>
      <c r="B11" t="s">
        <v>99</v>
      </c>
      <c r="C11" t="s">
        <v>114</v>
      </c>
      <c r="D11" t="s">
        <v>78</v>
      </c>
    </row>
    <row r="12" spans="1:4" ht="12.75">
      <c r="A12" s="52" t="s">
        <v>113</v>
      </c>
      <c r="B12" t="s">
        <v>99</v>
      </c>
      <c r="C12" t="s">
        <v>117</v>
      </c>
      <c r="D12" t="s">
        <v>78</v>
      </c>
    </row>
    <row r="13" spans="1:4" ht="12.75">
      <c r="A13" s="52" t="s">
        <v>116</v>
      </c>
      <c r="B13" t="s">
        <v>99</v>
      </c>
      <c r="C13" t="s">
        <v>121</v>
      </c>
      <c r="D13" t="s">
        <v>78</v>
      </c>
    </row>
    <row r="14" spans="1:4" ht="12.75">
      <c r="A14" s="52" t="s">
        <v>120</v>
      </c>
      <c r="B14" t="s">
        <v>99</v>
      </c>
      <c r="C14" t="s">
        <v>124</v>
      </c>
      <c r="D14" t="s">
        <v>78</v>
      </c>
    </row>
    <row r="15" spans="1:4" ht="12.75">
      <c r="A15" s="52" t="s">
        <v>123</v>
      </c>
      <c r="B15" t="s">
        <v>99</v>
      </c>
      <c r="C15" t="s">
        <v>128</v>
      </c>
      <c r="D15" t="s">
        <v>78</v>
      </c>
    </row>
    <row r="16" spans="1:4" ht="12.75">
      <c r="A16" s="52" t="s">
        <v>127</v>
      </c>
      <c r="B16" t="s">
        <v>99</v>
      </c>
      <c r="C16" t="s">
        <v>131</v>
      </c>
      <c r="D16" t="s">
        <v>78</v>
      </c>
    </row>
    <row r="17" spans="1:4" ht="12.75">
      <c r="A17" s="52" t="s">
        <v>130</v>
      </c>
      <c r="B17" t="s">
        <v>99</v>
      </c>
      <c r="C17" t="s">
        <v>134</v>
      </c>
      <c r="D17" t="s">
        <v>78</v>
      </c>
    </row>
    <row r="18" spans="1:4" ht="12.75">
      <c r="A18" s="52" t="s">
        <v>133</v>
      </c>
      <c r="B18" t="s">
        <v>99</v>
      </c>
      <c r="C18" t="s">
        <v>138</v>
      </c>
      <c r="D18" t="s">
        <v>78</v>
      </c>
    </row>
    <row r="19" spans="1:4" ht="12.75">
      <c r="A19" s="52" t="s">
        <v>137</v>
      </c>
      <c r="B19" t="s">
        <v>99</v>
      </c>
      <c r="C19" t="s">
        <v>141</v>
      </c>
      <c r="D19" t="s">
        <v>78</v>
      </c>
    </row>
    <row r="20" spans="1:4" ht="12.75">
      <c r="A20" s="52" t="s">
        <v>140</v>
      </c>
      <c r="B20" t="s">
        <v>99</v>
      </c>
      <c r="C20" t="s">
        <v>145</v>
      </c>
      <c r="D20" t="s">
        <v>78</v>
      </c>
    </row>
    <row r="21" spans="1:4" ht="12.75">
      <c r="A21" s="52" t="s">
        <v>144</v>
      </c>
      <c r="B21" t="s">
        <v>99</v>
      </c>
      <c r="C21" t="s">
        <v>148</v>
      </c>
      <c r="D21" t="s">
        <v>78</v>
      </c>
    </row>
    <row r="22" spans="1:4" ht="12.75">
      <c r="A22" s="52" t="s">
        <v>147</v>
      </c>
      <c r="B22" t="s">
        <v>99</v>
      </c>
      <c r="C22" t="s">
        <v>151</v>
      </c>
      <c r="D22" t="s">
        <v>78</v>
      </c>
    </row>
  </sheetData>
  <sheetProtection autoFilter="0"/>
  <autoFilter ref="B6:D6"/>
  <mergeCells count="2">
    <mergeCell ref="C1:E1"/>
    <mergeCell ref="C4:E4"/>
  </mergeCells>
  <hyperlinks>
    <hyperlink ref="A7" location="'Sheet2'!A1" display="Sheet2"/>
    <hyperlink ref="A8" location="'Sheet3'!A1" display="Sheet3"/>
    <hyperlink ref="A9" location="'Sheet4'!A1" display="Sheet4"/>
    <hyperlink ref="A10" location="'Sheet5'!A1" display="Sheet5"/>
    <hyperlink ref="A11" location="'Sheet6'!A1" display="Sheet6"/>
    <hyperlink ref="A12" location="'Sheet7'!A1" display="Sheet7"/>
    <hyperlink ref="A13" location="'Sheet8'!A1" display="Sheet8"/>
    <hyperlink ref="A14" location="'Sheet9'!A1" display="Sheet9"/>
    <hyperlink ref="A15" location="'Sheet10'!A1" display="Sheet10"/>
    <hyperlink ref="A16" location="'Sheet11'!A1" display="Sheet11"/>
    <hyperlink ref="A17" location="'Sheet12'!A1" display="Sheet12"/>
    <hyperlink ref="A18" location="'Sheet13'!A1" display="Sheet13"/>
    <hyperlink ref="A19" location="'Sheet14'!A1" display="Sheet14"/>
    <hyperlink ref="A20" location="'Sheet15'!A1" display="Sheet15"/>
    <hyperlink ref="A21" location="'Sheet16'!A1" display="Sheet16"/>
    <hyperlink ref="A22" location="'Sheet17'!A1" display="Sheet17"/>
  </hyperlinks>
  <pageMargins left="0.75" right="0.75" top="1" bottom="1" header="0.5" footer="0.5"/>
  <pageSetup orientation="landscape" paperSize="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126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ASSOC-PUBLICATIONS: 412-5258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129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10</v>
      </c>
      <c r="D25" s="15">
        <v>0</v>
      </c>
      <c r="E25" s="15">
        <v>0</v>
      </c>
      <c r="F25" s="15">
        <v>0</v>
      </c>
      <c r="G25" s="16" t="str">
        <f>C25</f>
        <v>(4421) ROYALTIES</v>
      </c>
      <c r="H25" s="15">
        <v>4000</v>
      </c>
      <c r="I25" s="17">
        <v>0</v>
      </c>
      <c r="J25" s="17">
        <v>0</v>
      </c>
      <c r="K25" s="15">
        <v>0</v>
      </c>
      <c r="L25" s="15">
        <v>0</v>
      </c>
      <c r="M25" s="15">
        <f>K25-L25</f>
        <v>0</v>
      </c>
      <c r="N25" s="18">
        <f>IF(L25&lt;&gt;0,IF(M25&lt;&gt;0,(IF(M25&lt;0,IF(L25&lt;0,(M25/L25)*(-1),M25/ABS(L25)),M25/ABS(L25))),0),IF(M25=0,0,(IF(M25&gt;0,1,-1))))</f>
        <v>0</v>
      </c>
      <c r="O25" s="15">
        <v>0</v>
      </c>
      <c r="P25" s="15">
        <f>H25-K25</f>
        <v>4000</v>
      </c>
      <c r="Q25" s="19">
        <v>4000</v>
      </c>
      <c r="R25" s="19">
        <v>0</v>
      </c>
      <c r="S25" s="19">
        <v>0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0</v>
      </c>
      <c r="F26" s="10">
        <v>0</v>
      </c>
      <c r="G26" s="11" t="str">
        <f>C26</f>
        <v>(440) Subtotal Misc.</v>
      </c>
      <c r="H26" s="10">
        <v>4000</v>
      </c>
      <c r="I26" s="12">
        <v>0</v>
      </c>
      <c r="J26" s="12">
        <v>0</v>
      </c>
      <c r="K26" s="10">
        <v>0</v>
      </c>
      <c r="L26" s="10">
        <v>0</v>
      </c>
      <c r="M26" s="10">
        <f>K26-L26</f>
        <v>0</v>
      </c>
      <c r="N26" s="13">
        <f>IF(L26&lt;&gt;0,IF(M26&lt;&gt;0,(IF(M26&lt;0,IF(L26&lt;0,(M26/L26)*(-1),M26/ABS(L26)),M26/ABS(L26))),0),IF(M26=0,0,(IF(M26&gt;0,1,-1))))</f>
        <v>0</v>
      </c>
      <c r="O26" s="10">
        <v>0</v>
      </c>
      <c r="P26" s="10">
        <f>H26-K26</f>
        <v>4000</v>
      </c>
      <c r="Q26" s="14">
        <v>4000</v>
      </c>
      <c r="R26" s="14">
        <v>0</v>
      </c>
      <c r="S26" s="14">
        <v>0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69</v>
      </c>
      <c r="H28" s="10">
        <v>4000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4000</v>
      </c>
      <c r="Q28" s="14">
        <v>4000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32</v>
      </c>
      <c r="D34" s="15">
        <v>0</v>
      </c>
      <c r="E34" s="15">
        <v>0</v>
      </c>
      <c r="F34" s="15">
        <v>750</v>
      </c>
      <c r="G34" s="16" t="str">
        <f>C34</f>
        <v>(5400) EDITORIAL/PROOFREADING/OUTSIDE</v>
      </c>
      <c r="H34" s="15">
        <v>1500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750</v>
      </c>
      <c r="P34" s="15">
        <f>H34-K34</f>
        <v>1500</v>
      </c>
      <c r="Q34" s="19">
        <v>1500</v>
      </c>
      <c r="R34" s="19">
        <v>0</v>
      </c>
      <c r="S34" s="19">
        <v>0</v>
      </c>
      <c r="T34" s="6"/>
    </row>
    <row r="35" spans="1:20" ht="17.25" customHeight="1">
      <c r="A35" s="24"/>
      <c r="B35" s="24"/>
      <c r="C35" s="2" t="s">
        <v>36</v>
      </c>
      <c r="D35" s="10">
        <v>0</v>
      </c>
      <c r="E35" s="10">
        <v>0</v>
      </c>
      <c r="F35" s="10">
        <v>750</v>
      </c>
      <c r="G35" s="11" t="str">
        <f>C35</f>
        <v>(540) Publication Related Expenses</v>
      </c>
      <c r="H35" s="10">
        <v>1500</v>
      </c>
      <c r="I35" s="12">
        <v>0</v>
      </c>
      <c r="J35" s="12">
        <v>0</v>
      </c>
      <c r="K35" s="10">
        <v>0</v>
      </c>
      <c r="L35" s="10">
        <v>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750</v>
      </c>
      <c r="P35" s="10">
        <f>H35-K35</f>
        <v>1500</v>
      </c>
      <c r="Q35" s="14">
        <v>1500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42</v>
      </c>
      <c r="D38" s="10">
        <v>0</v>
      </c>
      <c r="E38" s="10">
        <v>0</v>
      </c>
      <c r="F38" s="10">
        <v>750</v>
      </c>
      <c r="G38" s="11" t="s">
        <v>70</v>
      </c>
      <c r="H38" s="10">
        <v>1500</v>
      </c>
      <c r="I38" s="12">
        <v>0</v>
      </c>
      <c r="J38" s="12">
        <v>0</v>
      </c>
      <c r="K38" s="10">
        <v>0</v>
      </c>
      <c r="L38" s="10">
        <v>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750</v>
      </c>
      <c r="P38" s="10">
        <f>H38-K38</f>
        <v>1500</v>
      </c>
      <c r="Q38" s="14">
        <v>1500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53</v>
      </c>
      <c r="D42" s="10">
        <v>0</v>
      </c>
      <c r="E42" s="10">
        <v>0</v>
      </c>
      <c r="F42" s="10">
        <v>750</v>
      </c>
      <c r="G42" s="11" t="s">
        <v>71</v>
      </c>
      <c r="H42" s="10">
        <v>1500</v>
      </c>
      <c r="I42" s="12">
        <v>0</v>
      </c>
      <c r="J42" s="12">
        <v>0</v>
      </c>
      <c r="K42" s="10">
        <v>0</v>
      </c>
      <c r="L42" s="10">
        <v>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750</v>
      </c>
      <c r="P42" s="10">
        <f>H42-K42</f>
        <v>1500</v>
      </c>
      <c r="Q42" s="14">
        <v>1500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54</v>
      </c>
      <c r="D44" s="10">
        <v>0</v>
      </c>
      <c r="E44" s="10">
        <v>0</v>
      </c>
      <c r="F44" s="10">
        <v>-750</v>
      </c>
      <c r="G44" s="11" t="s">
        <v>72</v>
      </c>
      <c r="H44" s="10">
        <v>2500</v>
      </c>
      <c r="I44" s="12">
        <v>0</v>
      </c>
      <c r="J44" s="12">
        <v>0</v>
      </c>
      <c r="K44" s="10">
        <v>0</v>
      </c>
      <c r="L44" s="10">
        <v>0</v>
      </c>
      <c r="M44" s="10">
        <f>K44-L44</f>
        <v>0</v>
      </c>
      <c r="N44" s="13">
        <f>IF(L44&lt;&gt;0,IF(M44&lt;&gt;0,(IF(M44&lt;0,IF(L44&lt;0,(M44/L44)*(-1),M44/ABS(L44)),M44/ABS(L44))),0),IF(M44=0,0,(IF(M44&gt;0,1,-1))))</f>
        <v>0</v>
      </c>
      <c r="O44" s="10">
        <v>-750</v>
      </c>
      <c r="P44" s="10">
        <f>H44-K44</f>
        <v>2500</v>
      </c>
      <c r="Q44" s="14">
        <v>2500</v>
      </c>
      <c r="R44" s="14">
        <v>0</v>
      </c>
      <c r="S44" s="14">
        <v>0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55</v>
      </c>
      <c r="D46" s="15">
        <v>0</v>
      </c>
      <c r="E46" s="15">
        <v>0</v>
      </c>
      <c r="F46" s="15">
        <v>0</v>
      </c>
      <c r="G46" s="16" t="str">
        <f>C46</f>
        <v>(5911) IUT/OVERHEAD</v>
      </c>
      <c r="H46" s="15">
        <v>530</v>
      </c>
      <c r="I46" s="17">
        <v>0</v>
      </c>
      <c r="J46" s="17">
        <v>0</v>
      </c>
      <c r="K46" s="15">
        <v>0</v>
      </c>
      <c r="L46" s="15">
        <v>0</v>
      </c>
      <c r="M46" s="15">
        <f>L46-K46</f>
        <v>0</v>
      </c>
      <c r="N46" s="18">
        <f>IF(L46&lt;&gt;0,IF(M46&lt;&gt;0,(IF(M46&lt;0,IF(L46&lt;0,(M46/L46)*(-1),M46/ABS(L46)),M46/ABS(L46))),0),IF(M46=0,0,(IF(M46&gt;0,1,-1))))</f>
        <v>0</v>
      </c>
      <c r="O46" s="15">
        <v>0</v>
      </c>
      <c r="P46" s="15">
        <f>H46-K46</f>
        <v>530</v>
      </c>
      <c r="Q46" s="19">
        <v>530</v>
      </c>
      <c r="R46" s="19">
        <v>0</v>
      </c>
      <c r="S46" s="19">
        <v>0</v>
      </c>
      <c r="T46" s="6"/>
    </row>
    <row r="47" spans="1:20" ht="17.25" customHeight="1">
      <c r="A47" s="24"/>
      <c r="B47" s="24"/>
      <c r="C47" s="2" t="s">
        <v>56</v>
      </c>
      <c r="D47" s="10">
        <v>0</v>
      </c>
      <c r="E47" s="10">
        <v>0</v>
      </c>
      <c r="F47" s="10">
        <v>0</v>
      </c>
      <c r="G47" s="11" t="str">
        <f>C47</f>
        <v>(OH&amp;TX) TOTAL OVERHEAD /TAXES</v>
      </c>
      <c r="H47" s="10">
        <v>530</v>
      </c>
      <c r="I47" s="12">
        <v>0</v>
      </c>
      <c r="J47" s="12">
        <v>0</v>
      </c>
      <c r="K47" s="10">
        <v>0</v>
      </c>
      <c r="L47" s="10">
        <v>0</v>
      </c>
      <c r="M47" s="10">
        <f>L47-K47</f>
        <v>0</v>
      </c>
      <c r="N47" s="13">
        <f>IF(L47&lt;&gt;0,IF(M47&lt;&gt;0,(IF(M47&lt;0,IF(L47&lt;0,(M47/L47)*(-1),M47/ABS(L47)),M47/ABS(L47))),0),IF(M47=0,0,(IF(M47&gt;0,1,-1))))</f>
        <v>0</v>
      </c>
      <c r="O47" s="10">
        <v>0</v>
      </c>
      <c r="P47" s="10">
        <f>H47-K47</f>
        <v>530</v>
      </c>
      <c r="Q47" s="14">
        <v>530</v>
      </c>
      <c r="R47" s="14">
        <v>0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57</v>
      </c>
      <c r="D49" s="10">
        <v>0</v>
      </c>
      <c r="E49" s="10">
        <v>0</v>
      </c>
      <c r="F49" s="10">
        <v>750</v>
      </c>
      <c r="G49" s="11" t="s">
        <v>73</v>
      </c>
      <c r="H49" s="10">
        <v>2030</v>
      </c>
      <c r="I49" s="12">
        <v>0</v>
      </c>
      <c r="J49" s="12">
        <v>0</v>
      </c>
      <c r="K49" s="10">
        <v>0</v>
      </c>
      <c r="L49" s="10">
        <v>0</v>
      </c>
      <c r="M49" s="10">
        <f>L49-K49</f>
        <v>0</v>
      </c>
      <c r="N49" s="13">
        <f>IF(L49&lt;&gt;0,IF(M49&lt;&gt;0,(IF(M49&lt;0,IF(L49&lt;0,(M49/L49)*(-1),M49/ABS(L49)),M49/ABS(L49))),0),IF(M49=0,0,(IF(M49&gt;0,1,-1))))</f>
        <v>0</v>
      </c>
      <c r="O49" s="10">
        <v>750</v>
      </c>
      <c r="P49" s="10">
        <f>H49-K49</f>
        <v>2030</v>
      </c>
      <c r="Q49" s="20">
        <v>2030</v>
      </c>
      <c r="R49" s="20">
        <v>0</v>
      </c>
      <c r="S49" s="20">
        <v>0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4" t="s">
        <v>58</v>
      </c>
      <c r="D51" s="10">
        <v>0</v>
      </c>
      <c r="E51" s="10">
        <v>0</v>
      </c>
      <c r="F51" s="10">
        <v>-750</v>
      </c>
      <c r="G51" s="11" t="s">
        <v>74</v>
      </c>
      <c r="H51" s="10">
        <v>1970</v>
      </c>
      <c r="I51" s="12">
        <v>0</v>
      </c>
      <c r="J51" s="12">
        <v>0</v>
      </c>
      <c r="K51" s="10">
        <v>0</v>
      </c>
      <c r="L51" s="10">
        <v>0</v>
      </c>
      <c r="M51" s="10">
        <f>K51-L51</f>
        <v>0</v>
      </c>
      <c r="N51" s="13">
        <f>IF(L51&lt;&gt;0,IF(M51&lt;&gt;0,(IF(M51&lt;0,IF(L51&lt;0,(M51/L51)*(-1),M51/ABS(L51)),M51/ABS(L51))),0),IF(M51=0,0,(IF(M51&gt;0,1,-1))))</f>
        <v>0</v>
      </c>
      <c r="O51" s="10">
        <v>-750</v>
      </c>
      <c r="P51" s="10">
        <f>H51-K51</f>
        <v>1970</v>
      </c>
      <c r="Q51" s="21">
        <v>1970</v>
      </c>
      <c r="R51" s="21">
        <v>0</v>
      </c>
      <c r="S51" s="21">
        <v>0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3.5" customHeight="1">
      <c r="C53" s="4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Q53" s="22"/>
      <c r="R53" s="22"/>
      <c r="S53" s="22"/>
    </row>
    <row r="54" spans="1:20" ht="13.5" customHeight="1">
      <c r="C54" s="2" t="s">
        <v>59</v>
      </c>
      <c r="D54" s="10">
        <v>0</v>
      </c>
      <c r="E54" s="10">
        <v>0</v>
      </c>
      <c r="F54" s="10">
        <v>-750</v>
      </c>
      <c r="G54" s="11" t="s">
        <v>75</v>
      </c>
      <c r="H54" s="10">
        <v>1970</v>
      </c>
      <c r="I54" s="12">
        <v>0</v>
      </c>
      <c r="J54" s="12">
        <v>0</v>
      </c>
      <c r="K54" s="10">
        <v>0</v>
      </c>
      <c r="L54" s="10">
        <v>0</v>
      </c>
      <c r="M54" s="10">
        <f>K54-L54</f>
        <v>0</v>
      </c>
      <c r="N54" s="13">
        <f>IF(L54&lt;&gt;0,IF(M54&lt;&gt;0,(IF(M54&lt;0,IF(L54&lt;0,(M54/L54)*(-1),M54/ABS(L54)),M54/ABS(L54))),0),IF(M54=0,0,(IF(M54&gt;0,1,-1))))</f>
        <v>0</v>
      </c>
      <c r="O54" s="10">
        <v>-750</v>
      </c>
      <c r="P54" s="10">
        <f>H54-K54</f>
        <v>1970</v>
      </c>
      <c r="Q54" s="20">
        <v>1970</v>
      </c>
      <c r="R54" s="20">
        <v>0</v>
      </c>
      <c r="S54" s="20">
        <v>0</v>
      </c>
    </row>
    <row r="55" spans="1:20" ht="13.5" customHeight="1">
      <c r="C55" s="2" t="s">
        <v>60</v>
      </c>
      <c r="D55" s="10">
        <v>0</v>
      </c>
      <c r="E55" s="10">
        <v>0</v>
      </c>
      <c r="F55" s="10">
        <v>-750</v>
      </c>
      <c r="G55" s="11" t="s">
        <v>76</v>
      </c>
      <c r="H55" s="10">
        <v>1970</v>
      </c>
      <c r="I55" s="12">
        <v>0</v>
      </c>
      <c r="J55" s="12">
        <v>0</v>
      </c>
      <c r="K55" s="10">
        <v>0</v>
      </c>
      <c r="L55" s="10">
        <v>0</v>
      </c>
      <c r="M55" s="10">
        <f>K55-L55</f>
        <v>0</v>
      </c>
      <c r="N55" s="13">
        <f>IF(L55&lt;&gt;0,IF(M55&lt;&gt;0,(IF(M55&lt;0,IF(L55&lt;0,(M55/L55)*(-1),M55/ABS(L55)),M55/ABS(L55))),0),IF(M55=0,0,(IF(M55&gt;0,1,-1))))</f>
        <v>0</v>
      </c>
      <c r="O55" s="10">
        <v>-750</v>
      </c>
      <c r="P55" s="10">
        <f>H55-K55</f>
        <v>1970</v>
      </c>
      <c r="Q55" s="20">
        <v>1970</v>
      </c>
      <c r="R55" s="20">
        <v>0</v>
      </c>
      <c r="S55" s="20">
        <v>0</v>
      </c>
    </row>
    <row r="56" spans="1:20" ht="16.5" customHeight="1">
      <c r="A56" s="4"/>
      <c r="B56" s="4"/>
      <c r="C56" s="4"/>
      <c r="D56" s="6"/>
      <c r="E56" s="6"/>
      <c r="F56" s="6"/>
      <c r="G56" s="6"/>
      <c r="I56" s="4"/>
      <c r="J56" s="4"/>
      <c r="N56" s="8"/>
      <c r="O56" s="6"/>
      <c r="P56" s="6"/>
      <c r="T56" s="6"/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126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ASSOC-WEB CE-1: 412-5314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132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2600</v>
      </c>
      <c r="F23" s="15">
        <v>660</v>
      </c>
      <c r="G23" s="16" t="str">
        <f>C23</f>
        <v>(4200) REGISTRATION FEES</v>
      </c>
      <c r="H23" s="15">
        <v>31200</v>
      </c>
      <c r="I23" s="17">
        <v>2600</v>
      </c>
      <c r="J23" s="17">
        <v>1</v>
      </c>
      <c r="K23" s="15">
        <v>0</v>
      </c>
      <c r="L23" s="15">
        <v>7800</v>
      </c>
      <c r="M23" s="15">
        <f>K23-L23</f>
        <v>-7800</v>
      </c>
      <c r="N23" s="18">
        <f>IF(L23&lt;&gt;0,IF(M23&lt;&gt;0,(IF(M23&lt;0,IF(L23&lt;0,(M23/L23)*(-1),M23/ABS(L23)),M23/ABS(L23))),0),IF(M23=0,0,(IF(M23&gt;0,1,-1))))</f>
        <v>-1</v>
      </c>
      <c r="O23" s="15">
        <v>10540</v>
      </c>
      <c r="P23" s="15">
        <f>H23-K23</f>
        <v>31200</v>
      </c>
      <c r="Q23" s="19">
        <v>31200</v>
      </c>
      <c r="R23" s="19">
        <v>7800</v>
      </c>
      <c r="S23" s="19">
        <v>1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2600</v>
      </c>
      <c r="F24" s="10">
        <v>660</v>
      </c>
      <c r="G24" s="11" t="str">
        <f>C24</f>
        <v>(420) Subtotal Meetings and Conferences</v>
      </c>
      <c r="H24" s="10">
        <v>31200</v>
      </c>
      <c r="I24" s="12">
        <v>2600</v>
      </c>
      <c r="J24" s="12">
        <v>1</v>
      </c>
      <c r="K24" s="10">
        <v>0</v>
      </c>
      <c r="L24" s="10">
        <v>7800</v>
      </c>
      <c r="M24" s="10">
        <f>K24-L24</f>
        <v>-7800</v>
      </c>
      <c r="N24" s="13">
        <f>IF(L24&lt;&gt;0,IF(M24&lt;&gt;0,(IF(M24&lt;0,IF(L24&lt;0,(M24/L24)*(-1),M24/ABS(L24)),M24/ABS(L24))),0),IF(M24=0,0,(IF(M24&gt;0,1,-1))))</f>
        <v>-1</v>
      </c>
      <c r="O24" s="10">
        <v>10540</v>
      </c>
      <c r="P24" s="10">
        <f>H24-K24</f>
        <v>31200</v>
      </c>
      <c r="Q24" s="14">
        <v>31200</v>
      </c>
      <c r="R24" s="14">
        <v>7800</v>
      </c>
      <c r="S24" s="14">
        <v>1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2600</v>
      </c>
      <c r="F28" s="10">
        <v>660</v>
      </c>
      <c r="G28" s="11" t="s">
        <v>69</v>
      </c>
      <c r="H28" s="10">
        <v>31200</v>
      </c>
      <c r="I28" s="12">
        <v>2600</v>
      </c>
      <c r="J28" s="12">
        <v>1</v>
      </c>
      <c r="K28" s="10">
        <v>0</v>
      </c>
      <c r="L28" s="10">
        <v>7800</v>
      </c>
      <c r="M28" s="10">
        <f>K28-L28</f>
        <v>-7800</v>
      </c>
      <c r="N28" s="13">
        <f>IF(L28&lt;&gt;0,IF(M28&lt;&gt;0,(IF(M28&lt;0,IF(L28&lt;0,(M28/L28)*(-1),M28/ABS(L28)),M28/ABS(L28))),0),IF(M28=0,0,(IF(M28&gt;0,1,-1))))</f>
        <v>-1</v>
      </c>
      <c r="O28" s="10">
        <v>10540</v>
      </c>
      <c r="P28" s="10">
        <f>H28-K28</f>
        <v>31200</v>
      </c>
      <c r="Q28" s="14">
        <v>31200</v>
      </c>
      <c r="R28" s="14">
        <v>7800</v>
      </c>
      <c r="S28" s="14">
        <v>1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18</v>
      </c>
      <c r="D31" s="15">
        <v>0</v>
      </c>
      <c r="E31" s="15">
        <v>173.333333333333</v>
      </c>
      <c r="F31" s="15">
        <v>0</v>
      </c>
      <c r="G31" s="16" t="str">
        <f>C31</f>
        <v>(5110) PROFESSIONAL SERVICES</v>
      </c>
      <c r="H31" s="15">
        <v>2080</v>
      </c>
      <c r="I31" s="17">
        <v>173.333333333333</v>
      </c>
      <c r="J31" s="17">
        <v>1</v>
      </c>
      <c r="K31" s="15">
        <v>0</v>
      </c>
      <c r="L31" s="15">
        <v>519.99999999999898</v>
      </c>
      <c r="M31" s="15">
        <f>L31-K31</f>
        <v>519.99999999999898</v>
      </c>
      <c r="N31" s="18">
        <f>IF(L31&lt;&gt;0,IF(M31&lt;&gt;0,(IF(M31&lt;0,IF(L31&lt;0,(M31/L31)*(-1),M31/ABS(L31)),M31/ABS(L31))),0),IF(M31=0,0,(IF(M31&gt;0,1,-1))))</f>
        <v>1</v>
      </c>
      <c r="O31" s="15">
        <v>0</v>
      </c>
      <c r="P31" s="15">
        <f>H31-K31</f>
        <v>2080</v>
      </c>
      <c r="Q31" s="19">
        <v>2080</v>
      </c>
      <c r="R31" s="19">
        <v>519.99999999999898</v>
      </c>
      <c r="S31" s="19">
        <v>1</v>
      </c>
      <c r="T31" s="6"/>
    </row>
    <row r="32" spans="1:20" ht="16.5" customHeight="1">
      <c r="C32" s="3" t="s">
        <v>19</v>
      </c>
      <c r="D32" s="15">
        <v>0</v>
      </c>
      <c r="E32" s="15">
        <v>74.0833333333333</v>
      </c>
      <c r="F32" s="15">
        <v>-206.81</v>
      </c>
      <c r="G32" s="16" t="str">
        <f>C32</f>
        <v>(5122) BANK S/C</v>
      </c>
      <c r="H32" s="15">
        <v>888.99999999999898</v>
      </c>
      <c r="I32" s="17">
        <v>74.0833333333333</v>
      </c>
      <c r="J32" s="17">
        <v>1</v>
      </c>
      <c r="K32" s="15">
        <v>0</v>
      </c>
      <c r="L32" s="15">
        <v>222.25</v>
      </c>
      <c r="M32" s="15">
        <f>L32-K32</f>
        <v>222.25</v>
      </c>
      <c r="N32" s="18">
        <f>IF(L32&lt;&gt;0,IF(M32&lt;&gt;0,(IF(M32&lt;0,IF(L32&lt;0,(M32/L32)*(-1),M32/ABS(L32)),M32/ABS(L32))),0),IF(M32=0,0,(IF(M32&gt;0,1,-1))))</f>
        <v>1</v>
      </c>
      <c r="O32" s="15">
        <v>263.38999999999999</v>
      </c>
      <c r="P32" s="15">
        <f>H32-K32</f>
        <v>888.99999999999898</v>
      </c>
      <c r="Q32" s="19">
        <v>888.99999999999898</v>
      </c>
      <c r="R32" s="19">
        <v>222.25</v>
      </c>
      <c r="S32" s="19">
        <v>1</v>
      </c>
    </row>
    <row r="33" spans="1:20" ht="17.25" customHeight="1">
      <c r="A33" s="24"/>
      <c r="B33" s="24"/>
      <c r="C33" s="2" t="s">
        <v>21</v>
      </c>
      <c r="D33" s="10">
        <v>0</v>
      </c>
      <c r="E33" s="10">
        <v>247.416666666666</v>
      </c>
      <c r="F33" s="10">
        <v>-206.81</v>
      </c>
      <c r="G33" s="11" t="str">
        <f>C33</f>
        <v>(510) Outside Services</v>
      </c>
      <c r="H33" s="10">
        <v>2969</v>
      </c>
      <c r="I33" s="12">
        <v>247.416666666666</v>
      </c>
      <c r="J33" s="12">
        <v>1</v>
      </c>
      <c r="K33" s="10">
        <v>0</v>
      </c>
      <c r="L33" s="10">
        <v>742.24999999999898</v>
      </c>
      <c r="M33" s="10">
        <f>L33-K33</f>
        <v>742.24999999999898</v>
      </c>
      <c r="N33" s="13">
        <f>IF(L33&lt;&gt;0,IF(M33&lt;&gt;0,(IF(M33&lt;0,IF(L33&lt;0,(M33/L33)*(-1),M33/ABS(L33)),M33/ABS(L33))),0),IF(M33=0,0,(IF(M33&gt;0,1,-1))))</f>
        <v>1</v>
      </c>
      <c r="O33" s="10">
        <v>263.38999999999999</v>
      </c>
      <c r="P33" s="10">
        <f>H33-K33</f>
        <v>2969</v>
      </c>
      <c r="Q33" s="14">
        <v>2969</v>
      </c>
      <c r="R33" s="14">
        <v>742.24999999999898</v>
      </c>
      <c r="S33" s="14">
        <v>1</v>
      </c>
      <c r="T33" s="42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28</v>
      </c>
      <c r="D36" s="15">
        <v>0</v>
      </c>
      <c r="E36" s="15">
        <v>3333</v>
      </c>
      <c r="F36" s="15">
        <v>0</v>
      </c>
      <c r="G36" s="16" t="str">
        <f>C36</f>
        <v>(5305) SPEAKER/GUEST HONORARIUM</v>
      </c>
      <c r="H36" s="15">
        <v>6999.6666666666597</v>
      </c>
      <c r="I36" s="17">
        <v>3333</v>
      </c>
      <c r="J36" s="17">
        <v>1</v>
      </c>
      <c r="K36" s="15">
        <v>0</v>
      </c>
      <c r="L36" s="15">
        <v>3999.6666666666702</v>
      </c>
      <c r="M36" s="15">
        <f>L36-K36</f>
        <v>3999.6666666666702</v>
      </c>
      <c r="N36" s="18">
        <f>IF(L36&lt;&gt;0,IF(M36&lt;&gt;0,(IF(M36&lt;0,IF(L36&lt;0,(M36/L36)*(-1),M36/ABS(L36)),M36/ABS(L36))),0),IF(M36=0,0,(IF(M36&gt;0,1,-1))))</f>
        <v>1</v>
      </c>
      <c r="O36" s="15">
        <v>500</v>
      </c>
      <c r="P36" s="15">
        <f>H36-K36</f>
        <v>6999.6666666666597</v>
      </c>
      <c r="Q36" s="19">
        <v>6999.6666666666597</v>
      </c>
      <c r="R36" s="19">
        <v>3999.6666666666702</v>
      </c>
      <c r="S36" s="19">
        <v>1</v>
      </c>
      <c r="T36" s="6"/>
    </row>
    <row r="37" spans="1:20" ht="17.25" customHeight="1">
      <c r="A37" s="24"/>
      <c r="B37" s="24"/>
      <c r="C37" s="2" t="s">
        <v>31</v>
      </c>
      <c r="D37" s="10">
        <v>0</v>
      </c>
      <c r="E37" s="10">
        <v>3333</v>
      </c>
      <c r="F37" s="10">
        <v>0</v>
      </c>
      <c r="G37" s="11" t="str">
        <f>C37</f>
        <v>(530) Meetings and Conferences</v>
      </c>
      <c r="H37" s="10">
        <v>6999.6666666666597</v>
      </c>
      <c r="I37" s="12">
        <v>3333</v>
      </c>
      <c r="J37" s="12">
        <v>1</v>
      </c>
      <c r="K37" s="10">
        <v>0</v>
      </c>
      <c r="L37" s="10">
        <v>3999.6666666666702</v>
      </c>
      <c r="M37" s="10">
        <f>L37-K37</f>
        <v>3999.6666666666702</v>
      </c>
      <c r="N37" s="13">
        <f>IF(L37&lt;&gt;0,IF(M37&lt;&gt;0,(IF(M37&lt;0,IF(L37&lt;0,(M37/L37)*(-1),M37/ABS(L37)),M37/ABS(L37))),0),IF(M37=0,0,(IF(M37&gt;0,1,-1))))</f>
        <v>1</v>
      </c>
      <c r="O37" s="10">
        <v>500</v>
      </c>
      <c r="P37" s="10">
        <f>H37-K37</f>
        <v>6999.6666666666597</v>
      </c>
      <c r="Q37" s="14">
        <v>6999.6666666666597</v>
      </c>
      <c r="R37" s="14">
        <v>3999.6666666666702</v>
      </c>
      <c r="S37" s="14">
        <v>1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7.25" customHeight="1">
      <c r="A41" s="24"/>
      <c r="B41" s="24"/>
      <c r="C41" s="2" t="s">
        <v>42</v>
      </c>
      <c r="D41" s="10">
        <v>0</v>
      </c>
      <c r="E41" s="10">
        <v>3580.4166666666702</v>
      </c>
      <c r="F41" s="10">
        <v>-206.81</v>
      </c>
      <c r="G41" s="11" t="s">
        <v>70</v>
      </c>
      <c r="H41" s="10">
        <v>9968.6666666666606</v>
      </c>
      <c r="I41" s="12">
        <v>3580.4166666666702</v>
      </c>
      <c r="J41" s="12">
        <v>1</v>
      </c>
      <c r="K41" s="10">
        <v>0</v>
      </c>
      <c r="L41" s="10">
        <v>4741.9166666666697</v>
      </c>
      <c r="M41" s="10">
        <f>L41-K41</f>
        <v>4741.9166666666697</v>
      </c>
      <c r="N41" s="13">
        <f>IF(L41&lt;&gt;0,IF(M41&lt;&gt;0,(IF(M41&lt;0,IF(L41&lt;0,(M41/L41)*(-1),M41/ABS(L41)),M41/ABS(L41))),0),IF(M41=0,0,(IF(M41&gt;0,1,-1))))</f>
        <v>1</v>
      </c>
      <c r="O41" s="10">
        <v>763.38999999999999</v>
      </c>
      <c r="P41" s="10">
        <f>H41-K41</f>
        <v>9968.6666666666606</v>
      </c>
      <c r="Q41" s="14">
        <v>9968.6666666666606</v>
      </c>
      <c r="R41" s="14">
        <v>4741.9166666666697</v>
      </c>
      <c r="S41" s="14">
        <v>1</v>
      </c>
      <c r="T41" s="42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 t="s">
        <v>49</v>
      </c>
      <c r="D43" s="15">
        <v>0</v>
      </c>
      <c r="E43" s="15">
        <v>76.6666666666667</v>
      </c>
      <c r="F43" s="15">
        <v>0</v>
      </c>
      <c r="G43" s="16" t="str">
        <f>C43</f>
        <v>(5940) IUT/REGISTRATION PROCESSING</v>
      </c>
      <c r="H43" s="15">
        <v>920.00000000000102</v>
      </c>
      <c r="I43" s="17">
        <v>76.6666666666667</v>
      </c>
      <c r="J43" s="17">
        <v>1</v>
      </c>
      <c r="K43" s="15">
        <v>0</v>
      </c>
      <c r="L43" s="15">
        <v>230</v>
      </c>
      <c r="M43" s="15">
        <f>L43-K43</f>
        <v>230</v>
      </c>
      <c r="N43" s="18">
        <f>IF(L43&lt;&gt;0,IF(M43&lt;&gt;0,(IF(M43&lt;0,IF(L43&lt;0,(M43/L43)*(-1),M43/ABS(L43)),M43/ABS(L43))),0),IF(M43=0,0,(IF(M43&gt;0,1,-1))))</f>
        <v>1</v>
      </c>
      <c r="O43" s="15">
        <v>0</v>
      </c>
      <c r="P43" s="15">
        <f>H43-K43</f>
        <v>920.00000000000102</v>
      </c>
      <c r="Q43" s="19">
        <v>920.00000000000102</v>
      </c>
      <c r="R43" s="19">
        <v>230</v>
      </c>
      <c r="S43" s="19">
        <v>1</v>
      </c>
      <c r="T43" s="6"/>
    </row>
    <row r="44" spans="1:20" ht="16.5" customHeight="1">
      <c r="C44" s="3" t="s">
        <v>50</v>
      </c>
      <c r="D44" s="15">
        <v>0</v>
      </c>
      <c r="E44" s="15">
        <v>260</v>
      </c>
      <c r="F44" s="15">
        <v>0</v>
      </c>
      <c r="G44" s="16" t="str">
        <f>C44</f>
        <v>(5999) IUT/MISC</v>
      </c>
      <c r="H44" s="15">
        <v>3120</v>
      </c>
      <c r="I44" s="17">
        <v>260</v>
      </c>
      <c r="J44" s="17">
        <v>1</v>
      </c>
      <c r="K44" s="15">
        <v>0</v>
      </c>
      <c r="L44" s="15">
        <v>780</v>
      </c>
      <c r="M44" s="15">
        <f>L44-K44</f>
        <v>780</v>
      </c>
      <c r="N44" s="18">
        <f>IF(L44&lt;&gt;0,IF(M44&lt;&gt;0,(IF(M44&lt;0,IF(L44&lt;0,(M44/L44)*(-1),M44/ABS(L44)),M44/ABS(L44))),0),IF(M44=0,0,(IF(M44&gt;0,1,-1))))</f>
        <v>1</v>
      </c>
      <c r="O44" s="15">
        <v>0</v>
      </c>
      <c r="P44" s="15">
        <f>H44-K44</f>
        <v>3120</v>
      </c>
      <c r="Q44" s="19">
        <v>3120</v>
      </c>
      <c r="R44" s="19">
        <v>780</v>
      </c>
      <c r="S44" s="19">
        <v>1</v>
      </c>
    </row>
    <row r="45" spans="1:20" ht="13.5" hidden="1">
      <c r="A45" s="4"/>
      <c r="B45" s="4"/>
      <c r="C45" s="3" t="s">
        <v>51</v>
      </c>
      <c r="D45" s="15">
        <v>0</v>
      </c>
      <c r="E45" s="15">
        <v>336.66666666666703</v>
      </c>
      <c r="F45" s="15">
        <v>0</v>
      </c>
      <c r="G45" s="16" t="str">
        <f>C45</f>
        <v>(590) IUT</v>
      </c>
      <c r="H45" s="15">
        <v>4040</v>
      </c>
      <c r="I45" s="17">
        <v>336.66666666666703</v>
      </c>
      <c r="J45" s="17">
        <v>1</v>
      </c>
      <c r="K45" s="15">
        <v>0</v>
      </c>
      <c r="L45" s="15">
        <v>1010</v>
      </c>
      <c r="M45" s="15">
        <f>L45-K45</f>
        <v>1010</v>
      </c>
      <c r="N45" s="18">
        <f>IF(L45&lt;&gt;0,IF(M45&lt;&gt;0,(IF(M45&lt;0,IF(L45&lt;0,(M45/L45)*(-1),M45/ABS(L45)),M45/ABS(L45))),0),IF(M45=0,0,(IF(M45&gt;0,1,-1))))</f>
        <v>1</v>
      </c>
      <c r="O45" s="15">
        <v>0</v>
      </c>
      <c r="P45" s="15">
        <f>H45-K45</f>
        <v>4040</v>
      </c>
      <c r="Q45" s="19">
        <v>4040</v>
      </c>
      <c r="R45" s="19">
        <v>1010</v>
      </c>
      <c r="S45" s="19">
        <v>1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52</v>
      </c>
      <c r="D47" s="10">
        <v>0</v>
      </c>
      <c r="E47" s="10">
        <v>336.66666666666703</v>
      </c>
      <c r="F47" s="10">
        <v>0</v>
      </c>
      <c r="G47" s="11" t="str">
        <f>C47</f>
        <v>(52) Total Indirect Expenses</v>
      </c>
      <c r="H47" s="10">
        <v>4040</v>
      </c>
      <c r="I47" s="12">
        <v>336.66666666666703</v>
      </c>
      <c r="J47" s="12">
        <v>1</v>
      </c>
      <c r="K47" s="10">
        <v>0</v>
      </c>
      <c r="L47" s="10">
        <v>1010</v>
      </c>
      <c r="M47" s="10">
        <f>L47-K47</f>
        <v>1010</v>
      </c>
      <c r="N47" s="13">
        <f>IF(L47&lt;&gt;0,IF(M47&lt;&gt;0,(IF(M47&lt;0,IF(L47&lt;0,(M47/L47)*(-1),M47/ABS(L47)),M47/ABS(L47))),0),IF(M47=0,0,(IF(M47&gt;0,1,-1))))</f>
        <v>1</v>
      </c>
      <c r="O47" s="10">
        <v>0</v>
      </c>
      <c r="P47" s="10">
        <f>H47-K47</f>
        <v>4040</v>
      </c>
      <c r="Q47" s="14">
        <v>4040</v>
      </c>
      <c r="R47" s="14">
        <v>1010</v>
      </c>
      <c r="S47" s="14">
        <v>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53</v>
      </c>
      <c r="D49" s="10">
        <v>0</v>
      </c>
      <c r="E49" s="10">
        <v>3917.0833333333298</v>
      </c>
      <c r="F49" s="10">
        <v>-206.81</v>
      </c>
      <c r="G49" s="11" t="s">
        <v>71</v>
      </c>
      <c r="H49" s="10">
        <v>14008.666666666701</v>
      </c>
      <c r="I49" s="12">
        <v>3917.0833333333298</v>
      </c>
      <c r="J49" s="12">
        <v>1</v>
      </c>
      <c r="K49" s="10">
        <v>0</v>
      </c>
      <c r="L49" s="10">
        <v>5751.9166666666697</v>
      </c>
      <c r="M49" s="10">
        <f>L49-K49</f>
        <v>5751.9166666666697</v>
      </c>
      <c r="N49" s="13">
        <f>IF(L49&lt;&gt;0,IF(M49&lt;&gt;0,(IF(M49&lt;0,IF(L49&lt;0,(M49/L49)*(-1),M49/ABS(L49)),M49/ABS(L49))),0),IF(M49=0,0,(IF(M49&gt;0,1,-1))))</f>
        <v>1</v>
      </c>
      <c r="O49" s="10">
        <v>763.38999999999999</v>
      </c>
      <c r="P49" s="10">
        <f>H49-K49</f>
        <v>14008.666666666701</v>
      </c>
      <c r="Q49" s="14">
        <v>14008.666666666701</v>
      </c>
      <c r="R49" s="14">
        <v>5751.9166666666697</v>
      </c>
      <c r="S49" s="14">
        <v>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54</v>
      </c>
      <c r="D51" s="10">
        <v>0</v>
      </c>
      <c r="E51" s="10">
        <v>-1317.0833333333301</v>
      </c>
      <c r="F51" s="10">
        <v>866.80999999999995</v>
      </c>
      <c r="G51" s="11" t="s">
        <v>72</v>
      </c>
      <c r="H51" s="10">
        <v>17191.333333333299</v>
      </c>
      <c r="I51" s="12">
        <v>-1317.0833333333301</v>
      </c>
      <c r="J51" s="12">
        <v>1</v>
      </c>
      <c r="K51" s="10">
        <v>0</v>
      </c>
      <c r="L51" s="10">
        <v>2048.0833333333298</v>
      </c>
      <c r="M51" s="10">
        <f>K51-L51</f>
        <v>-2048.0833333333298</v>
      </c>
      <c r="N51" s="13">
        <f>IF(L51&lt;&gt;0,IF(M51&lt;&gt;0,(IF(M51&lt;0,IF(L51&lt;0,(M51/L51)*(-1),M51/ABS(L51)),M51/ABS(L51))),0),IF(M51=0,0,(IF(M51&gt;0,1,-1))))</f>
        <v>-1</v>
      </c>
      <c r="O51" s="10">
        <v>9776.6100000000006</v>
      </c>
      <c r="P51" s="10">
        <f>H51-K51</f>
        <v>17191.333333333299</v>
      </c>
      <c r="Q51" s="14">
        <v>17191.333333333299</v>
      </c>
      <c r="R51" s="14">
        <v>2048.0833333333298</v>
      </c>
      <c r="S51" s="14">
        <v>1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 t="s">
        <v>55</v>
      </c>
      <c r="D53" s="15">
        <v>0</v>
      </c>
      <c r="E53" s="15">
        <v>344.5</v>
      </c>
      <c r="F53" s="15">
        <v>87.450000000000003</v>
      </c>
      <c r="G53" s="16" t="str">
        <f>C53</f>
        <v>(5911) IUT/OVERHEAD</v>
      </c>
      <c r="H53" s="15">
        <v>4134</v>
      </c>
      <c r="I53" s="17">
        <v>344.5</v>
      </c>
      <c r="J53" s="17">
        <v>1</v>
      </c>
      <c r="K53" s="15">
        <v>0</v>
      </c>
      <c r="L53" s="15">
        <v>1033.5</v>
      </c>
      <c r="M53" s="15">
        <f>L53-K53</f>
        <v>1033.5</v>
      </c>
      <c r="N53" s="18">
        <f>IF(L53&lt;&gt;0,IF(M53&lt;&gt;0,(IF(M53&lt;0,IF(L53&lt;0,(M53/L53)*(-1),M53/ABS(L53)),M53/ABS(L53))),0),IF(M53=0,0,(IF(M53&gt;0,1,-1))))</f>
        <v>1</v>
      </c>
      <c r="O53" s="15">
        <v>1396.5599999999999</v>
      </c>
      <c r="P53" s="15">
        <f>H53-K53</f>
        <v>4134</v>
      </c>
      <c r="Q53" s="19">
        <v>4134</v>
      </c>
      <c r="R53" s="19">
        <v>1033.5</v>
      </c>
      <c r="S53" s="19">
        <v>1</v>
      </c>
      <c r="T53" s="6"/>
    </row>
    <row r="54" spans="1:20" ht="17.25" customHeight="1">
      <c r="A54" s="24"/>
      <c r="B54" s="24"/>
      <c r="C54" s="2" t="s">
        <v>56</v>
      </c>
      <c r="D54" s="10">
        <v>0</v>
      </c>
      <c r="E54" s="10">
        <v>344.5</v>
      </c>
      <c r="F54" s="10">
        <v>87.450000000000003</v>
      </c>
      <c r="G54" s="11" t="str">
        <f>C54</f>
        <v>(OH&amp;TX) TOTAL OVERHEAD /TAXES</v>
      </c>
      <c r="H54" s="10">
        <v>4134</v>
      </c>
      <c r="I54" s="12">
        <v>344.5</v>
      </c>
      <c r="J54" s="12">
        <v>1</v>
      </c>
      <c r="K54" s="10">
        <v>0</v>
      </c>
      <c r="L54" s="10">
        <v>1033.5</v>
      </c>
      <c r="M54" s="10">
        <f>L54-K54</f>
        <v>1033.5</v>
      </c>
      <c r="N54" s="13">
        <f>IF(L54&lt;&gt;0,IF(M54&lt;&gt;0,(IF(M54&lt;0,IF(L54&lt;0,(M54/L54)*(-1),M54/ABS(L54)),M54/ABS(L54))),0),IF(M54=0,0,(IF(M54&gt;0,1,-1))))</f>
        <v>1</v>
      </c>
      <c r="O54" s="10">
        <v>1396.5599999999999</v>
      </c>
      <c r="P54" s="10">
        <f>H54-K54</f>
        <v>4134</v>
      </c>
      <c r="Q54" s="14">
        <v>4134</v>
      </c>
      <c r="R54" s="14">
        <v>1033.5</v>
      </c>
      <c r="S54" s="14">
        <v>1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2" t="s">
        <v>57</v>
      </c>
      <c r="D56" s="10">
        <v>0</v>
      </c>
      <c r="E56" s="10">
        <v>4261.5833333333303</v>
      </c>
      <c r="F56" s="10">
        <v>-119.36</v>
      </c>
      <c r="G56" s="11" t="s">
        <v>73</v>
      </c>
      <c r="H56" s="10">
        <v>18142.666666666701</v>
      </c>
      <c r="I56" s="12">
        <v>4261.5833333333303</v>
      </c>
      <c r="J56" s="12">
        <v>1</v>
      </c>
      <c r="K56" s="10">
        <v>0</v>
      </c>
      <c r="L56" s="10">
        <v>6785.4166666666697</v>
      </c>
      <c r="M56" s="10">
        <f>L56-K56</f>
        <v>6785.4166666666697</v>
      </c>
      <c r="N56" s="13">
        <f>IF(L56&lt;&gt;0,IF(M56&lt;&gt;0,(IF(M56&lt;0,IF(L56&lt;0,(M56/L56)*(-1),M56/ABS(L56)),M56/ABS(L56))),0),IF(M56=0,0,(IF(M56&gt;0,1,-1))))</f>
        <v>1</v>
      </c>
      <c r="O56" s="10">
        <v>2159.9499999999998</v>
      </c>
      <c r="P56" s="10">
        <f>H56-K56</f>
        <v>18142.666666666701</v>
      </c>
      <c r="Q56" s="20">
        <v>18142.666666666701</v>
      </c>
      <c r="R56" s="20">
        <v>6785.4166666666697</v>
      </c>
      <c r="S56" s="20">
        <v>1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4" t="s">
        <v>58</v>
      </c>
      <c r="D58" s="10">
        <v>0</v>
      </c>
      <c r="E58" s="10">
        <v>-1661.5833333333301</v>
      </c>
      <c r="F58" s="10">
        <v>779.36000000000001</v>
      </c>
      <c r="G58" s="11" t="s">
        <v>74</v>
      </c>
      <c r="H58" s="10">
        <v>13057.333333333299</v>
      </c>
      <c r="I58" s="12">
        <v>-1661.5833333333301</v>
      </c>
      <c r="J58" s="12">
        <v>1</v>
      </c>
      <c r="K58" s="10">
        <v>0</v>
      </c>
      <c r="L58" s="10">
        <v>1014.58333333333</v>
      </c>
      <c r="M58" s="10">
        <f>K58-L58</f>
        <v>-1014.58333333333</v>
      </c>
      <c r="N58" s="13">
        <f>IF(L58&lt;&gt;0,IF(M58&lt;&gt;0,(IF(M58&lt;0,IF(L58&lt;0,(M58/L58)*(-1),M58/ABS(L58)),M58/ABS(L58))),0),IF(M58=0,0,(IF(M58&gt;0,1,-1))))</f>
        <v>-1</v>
      </c>
      <c r="O58" s="10">
        <v>8380.0499999999993</v>
      </c>
      <c r="P58" s="10">
        <f>H58-K58</f>
        <v>13057.333333333299</v>
      </c>
      <c r="Q58" s="21">
        <v>13057.333333333299</v>
      </c>
      <c r="R58" s="21">
        <v>1014.58333333333</v>
      </c>
      <c r="S58" s="21">
        <v>1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3.5" customHeight="1">
      <c r="C60" s="4"/>
      <c r="D60" s="15"/>
      <c r="E60" s="15"/>
      <c r="F60" s="15"/>
      <c r="G60" s="16"/>
      <c r="H60" s="15"/>
      <c r="I60" s="17"/>
      <c r="J60" s="17"/>
      <c r="K60" s="15"/>
      <c r="L60" s="15"/>
      <c r="M60" s="15"/>
      <c r="N60" s="8"/>
      <c r="O60" s="15"/>
      <c r="P60" s="15"/>
      <c r="Q60" s="22"/>
      <c r="R60" s="22"/>
      <c r="S60" s="22"/>
    </row>
    <row r="61" spans="1:20" ht="13.5" customHeight="1">
      <c r="C61" s="2" t="s">
        <v>59</v>
      </c>
      <c r="D61" s="10">
        <v>0</v>
      </c>
      <c r="E61" s="10">
        <v>-1661.5833333333301</v>
      </c>
      <c r="F61" s="10">
        <v>779.36000000000001</v>
      </c>
      <c r="G61" s="11" t="s">
        <v>75</v>
      </c>
      <c r="H61" s="10">
        <v>13057.333333333299</v>
      </c>
      <c r="I61" s="12">
        <v>-1661.5833333333301</v>
      </c>
      <c r="J61" s="12">
        <v>1</v>
      </c>
      <c r="K61" s="10">
        <v>0</v>
      </c>
      <c r="L61" s="10">
        <v>1014.58333333333</v>
      </c>
      <c r="M61" s="10">
        <f>K61-L61</f>
        <v>-1014.58333333333</v>
      </c>
      <c r="N61" s="13">
        <f>IF(L61&lt;&gt;0,IF(M61&lt;&gt;0,(IF(M61&lt;0,IF(L61&lt;0,(M61/L61)*(-1),M61/ABS(L61)),M61/ABS(L61))),0),IF(M61=0,0,(IF(M61&gt;0,1,-1))))</f>
        <v>-1</v>
      </c>
      <c r="O61" s="10">
        <v>8380.0499999999993</v>
      </c>
      <c r="P61" s="10">
        <f>H61-K61</f>
        <v>13057.333333333299</v>
      </c>
      <c r="Q61" s="20">
        <v>13057.333333333299</v>
      </c>
      <c r="R61" s="20">
        <v>1014.58333333333</v>
      </c>
      <c r="S61" s="20">
        <v>1</v>
      </c>
    </row>
    <row r="62" spans="1:20" ht="13.5" customHeight="1">
      <c r="C62" s="2" t="s">
        <v>60</v>
      </c>
      <c r="D62" s="10">
        <v>0</v>
      </c>
      <c r="E62" s="10">
        <v>-1661.5833333333301</v>
      </c>
      <c r="F62" s="10">
        <v>779.36000000000001</v>
      </c>
      <c r="G62" s="11" t="s">
        <v>76</v>
      </c>
      <c r="H62" s="10">
        <v>13057.333333333299</v>
      </c>
      <c r="I62" s="12">
        <v>-1661.5833333333301</v>
      </c>
      <c r="J62" s="12">
        <v>1</v>
      </c>
      <c r="K62" s="10">
        <v>0</v>
      </c>
      <c r="L62" s="10">
        <v>1014.58333333333</v>
      </c>
      <c r="M62" s="10">
        <f>K62-L62</f>
        <v>-1014.58333333333</v>
      </c>
      <c r="N62" s="13">
        <f>IF(L62&lt;&gt;0,IF(M62&lt;&gt;0,(IF(M62&lt;0,IF(L62&lt;0,(M62/L62)*(-1),M62/ABS(L62)),M62/ABS(L62))),0),IF(M62=0,0,(IF(M62&gt;0,1,-1))))</f>
        <v>-1</v>
      </c>
      <c r="O62" s="10">
        <v>8380.0499999999993</v>
      </c>
      <c r="P62" s="10">
        <f>H62-K62</f>
        <v>13057.333333333299</v>
      </c>
      <c r="Q62" s="20">
        <v>13057.333333333299</v>
      </c>
      <c r="R62" s="20">
        <v>1014.58333333333</v>
      </c>
      <c r="S62" s="20">
        <v>1</v>
      </c>
    </row>
    <row r="63" spans="1:20" ht="16.5" customHeight="1">
      <c r="A63" s="4"/>
      <c r="B63" s="4"/>
      <c r="C63" s="4"/>
      <c r="D63" s="6"/>
      <c r="E63" s="6"/>
      <c r="F63" s="6"/>
      <c r="G63" s="6"/>
      <c r="I63" s="4"/>
      <c r="J63" s="4"/>
      <c r="N63" s="8"/>
      <c r="O63" s="6"/>
      <c r="P63" s="6"/>
      <c r="T63" s="6"/>
    </row>
    <row r="64" spans="1:20" ht="16.5" customHeight="1">
      <c r="A64" s="4"/>
      <c r="B64" s="4"/>
      <c r="C64" s="4"/>
      <c r="D64" s="6"/>
      <c r="E64" s="6"/>
      <c r="F64" s="6"/>
      <c r="G64" s="6"/>
      <c r="I64" s="4"/>
      <c r="J64" s="4"/>
      <c r="N64" s="8"/>
      <c r="O64" s="6"/>
      <c r="P64" s="6"/>
      <c r="T64" s="6"/>
    </row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136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ASSOC-WEB CE-2: 412-5315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135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1835</v>
      </c>
      <c r="E23" s="15">
        <v>4000</v>
      </c>
      <c r="F23" s="15">
        <v>2225</v>
      </c>
      <c r="G23" s="16" t="str">
        <f>C23</f>
        <v>(4200) REGISTRATION FEES</v>
      </c>
      <c r="H23" s="15">
        <v>48000</v>
      </c>
      <c r="I23" s="17">
        <v>2165</v>
      </c>
      <c r="J23" s="17">
        <v>0.54125000000000001</v>
      </c>
      <c r="K23" s="15">
        <v>3398</v>
      </c>
      <c r="L23" s="15">
        <v>12000</v>
      </c>
      <c r="M23" s="15">
        <f>K23-L23</f>
        <v>-8602</v>
      </c>
      <c r="N23" s="18">
        <f>IF(L23&lt;&gt;0,IF(M23&lt;&gt;0,(IF(M23&lt;0,IF(L23&lt;0,(M23/L23)*(-1),M23/ABS(L23)),M23/ABS(L23))),0),IF(M23=0,0,(IF(M23&gt;0,1,-1))))</f>
        <v>-0.71683333333333332</v>
      </c>
      <c r="O23" s="15">
        <v>2225</v>
      </c>
      <c r="P23" s="15">
        <f>H23-K23</f>
        <v>44602</v>
      </c>
      <c r="Q23" s="19">
        <v>48000</v>
      </c>
      <c r="R23" s="19">
        <v>8602</v>
      </c>
      <c r="S23" s="19">
        <v>0.71683333333333299</v>
      </c>
      <c r="T23" s="6"/>
    </row>
    <row r="24" spans="1:20" ht="17.25" customHeight="1">
      <c r="A24" s="24"/>
      <c r="B24" s="24"/>
      <c r="C24" s="2" t="s">
        <v>8</v>
      </c>
      <c r="D24" s="10">
        <v>1835</v>
      </c>
      <c r="E24" s="10">
        <v>4000</v>
      </c>
      <c r="F24" s="10">
        <v>2225</v>
      </c>
      <c r="G24" s="11" t="str">
        <f>C24</f>
        <v>(420) Subtotal Meetings and Conferences</v>
      </c>
      <c r="H24" s="10">
        <v>48000</v>
      </c>
      <c r="I24" s="12">
        <v>2165</v>
      </c>
      <c r="J24" s="12">
        <v>0.54125000000000001</v>
      </c>
      <c r="K24" s="10">
        <v>3398</v>
      </c>
      <c r="L24" s="10">
        <v>12000</v>
      </c>
      <c r="M24" s="10">
        <f>K24-L24</f>
        <v>-8602</v>
      </c>
      <c r="N24" s="13">
        <f>IF(L24&lt;&gt;0,IF(M24&lt;&gt;0,(IF(M24&lt;0,IF(L24&lt;0,(M24/L24)*(-1),M24/ABS(L24)),M24/ABS(L24))),0),IF(M24=0,0,(IF(M24&gt;0,1,-1))))</f>
        <v>-0.71683333333333332</v>
      </c>
      <c r="O24" s="10">
        <v>2225</v>
      </c>
      <c r="P24" s="10">
        <f>H24-K24</f>
        <v>44602</v>
      </c>
      <c r="Q24" s="14">
        <v>48000</v>
      </c>
      <c r="R24" s="14">
        <v>8602</v>
      </c>
      <c r="S24" s="14">
        <v>0.71683333333333299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1835</v>
      </c>
      <c r="E28" s="10">
        <v>4000</v>
      </c>
      <c r="F28" s="10">
        <v>2225</v>
      </c>
      <c r="G28" s="11" t="s">
        <v>69</v>
      </c>
      <c r="H28" s="10">
        <v>48000</v>
      </c>
      <c r="I28" s="12">
        <v>2165</v>
      </c>
      <c r="J28" s="12">
        <v>0.54125000000000001</v>
      </c>
      <c r="K28" s="10">
        <v>3398</v>
      </c>
      <c r="L28" s="10">
        <v>12000</v>
      </c>
      <c r="M28" s="10">
        <f>K28-L28</f>
        <v>-8602</v>
      </c>
      <c r="N28" s="13">
        <f>IF(L28&lt;&gt;0,IF(M28&lt;&gt;0,(IF(M28&lt;0,IF(L28&lt;0,(M28/L28)*(-1),M28/ABS(L28)),M28/ABS(L28))),0),IF(M28=0,0,(IF(M28&gt;0,1,-1))))</f>
        <v>-0.71683333333333332</v>
      </c>
      <c r="O28" s="10">
        <v>2225</v>
      </c>
      <c r="P28" s="10">
        <f>H28-K28</f>
        <v>44602</v>
      </c>
      <c r="Q28" s="14">
        <v>48000</v>
      </c>
      <c r="R28" s="14">
        <v>8602</v>
      </c>
      <c r="S28" s="14">
        <v>0.71683333333333299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18</v>
      </c>
      <c r="D31" s="15">
        <v>0</v>
      </c>
      <c r="E31" s="15">
        <v>173.333333333333</v>
      </c>
      <c r="F31" s="15">
        <v>0</v>
      </c>
      <c r="G31" s="16" t="str">
        <f>C31</f>
        <v>(5110) PROFESSIONAL SERVICES</v>
      </c>
      <c r="H31" s="15">
        <v>2080</v>
      </c>
      <c r="I31" s="17">
        <v>173.333333333333</v>
      </c>
      <c r="J31" s="17">
        <v>1</v>
      </c>
      <c r="K31" s="15">
        <v>0</v>
      </c>
      <c r="L31" s="15">
        <v>519.99999999999898</v>
      </c>
      <c r="M31" s="15">
        <f>L31-K31</f>
        <v>519.99999999999898</v>
      </c>
      <c r="N31" s="18">
        <f>IF(L31&lt;&gt;0,IF(M31&lt;&gt;0,(IF(M31&lt;0,IF(L31&lt;0,(M31/L31)*(-1),M31/ABS(L31)),M31/ABS(L31))),0),IF(M31=0,0,(IF(M31&gt;0,1,-1))))</f>
        <v>1</v>
      </c>
      <c r="O31" s="15">
        <v>0</v>
      </c>
      <c r="P31" s="15">
        <f>H31-K31</f>
        <v>2080</v>
      </c>
      <c r="Q31" s="19">
        <v>2080</v>
      </c>
      <c r="R31" s="19">
        <v>519.99999999999898</v>
      </c>
      <c r="S31" s="19">
        <v>1</v>
      </c>
      <c r="T31" s="6"/>
    </row>
    <row r="32" spans="1:20" ht="16.5" customHeight="1">
      <c r="C32" s="3" t="s">
        <v>19</v>
      </c>
      <c r="D32" s="15">
        <v>4.2699999999999996</v>
      </c>
      <c r="E32" s="15">
        <v>114</v>
      </c>
      <c r="F32" s="15">
        <v>54.840000000000003</v>
      </c>
      <c r="G32" s="16" t="str">
        <f>C32</f>
        <v>(5122) BANK S/C</v>
      </c>
      <c r="H32" s="15">
        <v>1368</v>
      </c>
      <c r="I32" s="17">
        <v>109.73</v>
      </c>
      <c r="J32" s="17">
        <v>0.96254385964912303</v>
      </c>
      <c r="K32" s="15">
        <v>97.219999999999999</v>
      </c>
      <c r="L32" s="15">
        <v>342</v>
      </c>
      <c r="M32" s="15">
        <f>L32-K32</f>
        <v>244.78</v>
      </c>
      <c r="N32" s="18">
        <f>IF(L32&lt;&gt;0,IF(M32&lt;&gt;0,(IF(M32&lt;0,IF(L32&lt;0,(M32/L32)*(-1),M32/ABS(L32)),M32/ABS(L32))),0),IF(M32=0,0,(IF(M32&gt;0,1,-1))))</f>
        <v>0.71573099415204677</v>
      </c>
      <c r="O32" s="15">
        <v>84.409999999999997</v>
      </c>
      <c r="P32" s="15">
        <f>H32-K32</f>
        <v>1270.78</v>
      </c>
      <c r="Q32" s="19">
        <v>1368</v>
      </c>
      <c r="R32" s="19">
        <v>244.78</v>
      </c>
      <c r="S32" s="19">
        <v>0.715730994152047</v>
      </c>
    </row>
    <row r="33" spans="1:20" ht="17.25" customHeight="1">
      <c r="A33" s="24"/>
      <c r="B33" s="24"/>
      <c r="C33" s="2" t="s">
        <v>21</v>
      </c>
      <c r="D33" s="10">
        <v>4.2699999999999996</v>
      </c>
      <c r="E33" s="10">
        <v>287.33333333333297</v>
      </c>
      <c r="F33" s="10">
        <v>54.840000000000003</v>
      </c>
      <c r="G33" s="11" t="str">
        <f>C33</f>
        <v>(510) Outside Services</v>
      </c>
      <c r="H33" s="10">
        <v>3448</v>
      </c>
      <c r="I33" s="12">
        <v>283.06333333333299</v>
      </c>
      <c r="J33" s="12">
        <v>0.98513921113689096</v>
      </c>
      <c r="K33" s="10">
        <v>97.219999999999999</v>
      </c>
      <c r="L33" s="10">
        <v>861.99999999999898</v>
      </c>
      <c r="M33" s="10">
        <f>L33-K33</f>
        <v>764.77999999999895</v>
      </c>
      <c r="N33" s="13">
        <f>IF(L33&lt;&gt;0,IF(M33&lt;&gt;0,(IF(M33&lt;0,IF(L33&lt;0,(M33/L33)*(-1),M33/ABS(L33)),M33/ABS(L33))),0),IF(M33=0,0,(IF(M33&gt;0,1,-1))))</f>
        <v>0.88721577726218082</v>
      </c>
      <c r="O33" s="10">
        <v>84.409999999999997</v>
      </c>
      <c r="P33" s="10">
        <f>H33-K33</f>
        <v>3350.7800000000002</v>
      </c>
      <c r="Q33" s="14">
        <v>3448</v>
      </c>
      <c r="R33" s="14">
        <v>764.77999999999895</v>
      </c>
      <c r="S33" s="14">
        <v>0.88721577726218104</v>
      </c>
      <c r="T33" s="42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28</v>
      </c>
      <c r="D36" s="15">
        <v>0</v>
      </c>
      <c r="E36" s="15">
        <v>200</v>
      </c>
      <c r="F36" s="15">
        <v>0</v>
      </c>
      <c r="G36" s="16" t="str">
        <f>C36</f>
        <v>(5305) SPEAKER/GUEST HONORARIUM</v>
      </c>
      <c r="H36" s="15">
        <v>2400</v>
      </c>
      <c r="I36" s="17">
        <v>200</v>
      </c>
      <c r="J36" s="17">
        <v>1</v>
      </c>
      <c r="K36" s="15">
        <v>0</v>
      </c>
      <c r="L36" s="15">
        <v>600</v>
      </c>
      <c r="M36" s="15">
        <f>L36-K36</f>
        <v>600</v>
      </c>
      <c r="N36" s="18">
        <f>IF(L36&lt;&gt;0,IF(M36&lt;&gt;0,(IF(M36&lt;0,IF(L36&lt;0,(M36/L36)*(-1),M36/ABS(L36)),M36/ABS(L36))),0),IF(M36=0,0,(IF(M36&gt;0,1,-1))))</f>
        <v>1</v>
      </c>
      <c r="O36" s="15">
        <v>0</v>
      </c>
      <c r="P36" s="15">
        <f>H36-K36</f>
        <v>2400</v>
      </c>
      <c r="Q36" s="19">
        <v>2400</v>
      </c>
      <c r="R36" s="19">
        <v>600</v>
      </c>
      <c r="S36" s="19">
        <v>1</v>
      </c>
      <c r="T36" s="6"/>
    </row>
    <row r="37" spans="1:20" ht="17.25" customHeight="1">
      <c r="A37" s="24"/>
      <c r="B37" s="24"/>
      <c r="C37" s="2" t="s">
        <v>31</v>
      </c>
      <c r="D37" s="10">
        <v>0</v>
      </c>
      <c r="E37" s="10">
        <v>200</v>
      </c>
      <c r="F37" s="10">
        <v>0</v>
      </c>
      <c r="G37" s="11" t="str">
        <f>C37</f>
        <v>(530) Meetings and Conferences</v>
      </c>
      <c r="H37" s="10">
        <v>2400</v>
      </c>
      <c r="I37" s="12">
        <v>200</v>
      </c>
      <c r="J37" s="12">
        <v>1</v>
      </c>
      <c r="K37" s="10">
        <v>0</v>
      </c>
      <c r="L37" s="10">
        <v>600</v>
      </c>
      <c r="M37" s="10">
        <f>L37-K37</f>
        <v>600</v>
      </c>
      <c r="N37" s="13">
        <f>IF(L37&lt;&gt;0,IF(M37&lt;&gt;0,(IF(M37&lt;0,IF(L37&lt;0,(M37/L37)*(-1),M37/ABS(L37)),M37/ABS(L37))),0),IF(M37=0,0,(IF(M37&gt;0,1,-1))))</f>
        <v>1</v>
      </c>
      <c r="O37" s="10">
        <v>0</v>
      </c>
      <c r="P37" s="10">
        <f>H37-K37</f>
        <v>2400</v>
      </c>
      <c r="Q37" s="14">
        <v>2400</v>
      </c>
      <c r="R37" s="14">
        <v>600</v>
      </c>
      <c r="S37" s="14">
        <v>1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32</v>
      </c>
      <c r="D39" s="15">
        <v>0</v>
      </c>
      <c r="E39" s="15">
        <v>0</v>
      </c>
      <c r="F39" s="15">
        <v>0</v>
      </c>
      <c r="G39" s="16" t="str">
        <f>C39</f>
        <v>(5400) EDITORIAL/PROOFREADING/OUTSIDE</v>
      </c>
      <c r="H39" s="15">
        <v>1500</v>
      </c>
      <c r="I39" s="17">
        <v>0</v>
      </c>
      <c r="J39" s="17">
        <v>0</v>
      </c>
      <c r="K39" s="15">
        <v>0</v>
      </c>
      <c r="L39" s="15">
        <v>0</v>
      </c>
      <c r="M39" s="15">
        <f>L39-K39</f>
        <v>0</v>
      </c>
      <c r="N39" s="18">
        <f>IF(L39&lt;&gt;0,IF(M39&lt;&gt;0,(IF(M39&lt;0,IF(L39&lt;0,(M39/L39)*(-1),M39/ABS(L39)),M39/ABS(L39))),0),IF(M39=0,0,(IF(M39&gt;0,1,-1))))</f>
        <v>0</v>
      </c>
      <c r="O39" s="15">
        <v>0</v>
      </c>
      <c r="P39" s="15">
        <f>H39-K39</f>
        <v>1500</v>
      </c>
      <c r="Q39" s="19">
        <v>1500</v>
      </c>
      <c r="R39" s="19">
        <v>0</v>
      </c>
      <c r="S39" s="19">
        <v>0</v>
      </c>
      <c r="T39" s="6"/>
    </row>
    <row r="40" spans="1:20" ht="17.25" customHeight="1">
      <c r="A40" s="24"/>
      <c r="B40" s="24"/>
      <c r="C40" s="2" t="s">
        <v>36</v>
      </c>
      <c r="D40" s="10">
        <v>0</v>
      </c>
      <c r="E40" s="10">
        <v>0</v>
      </c>
      <c r="F40" s="10">
        <v>0</v>
      </c>
      <c r="G40" s="11" t="str">
        <f>C40</f>
        <v>(540) Publication Related Expenses</v>
      </c>
      <c r="H40" s="10">
        <v>1500</v>
      </c>
      <c r="I40" s="12">
        <v>0</v>
      </c>
      <c r="J40" s="12">
        <v>0</v>
      </c>
      <c r="K40" s="10">
        <v>0</v>
      </c>
      <c r="L40" s="10">
        <v>0</v>
      </c>
      <c r="M40" s="10">
        <f>L40-K40</f>
        <v>0</v>
      </c>
      <c r="N40" s="13">
        <f>IF(L40&lt;&gt;0,IF(M40&lt;&gt;0,(IF(M40&lt;0,IF(L40&lt;0,(M40/L40)*(-1),M40/ABS(L40)),M40/ABS(L40))),0),IF(M40=0,0,(IF(M40&gt;0,1,-1))))</f>
        <v>0</v>
      </c>
      <c r="O40" s="10">
        <v>0</v>
      </c>
      <c r="P40" s="10">
        <f>H40-K40</f>
        <v>1500</v>
      </c>
      <c r="Q40" s="14">
        <v>1500</v>
      </c>
      <c r="R40" s="14">
        <v>0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42</v>
      </c>
      <c r="D43" s="10">
        <v>4.2699999999999996</v>
      </c>
      <c r="E43" s="10">
        <v>487.33333333333297</v>
      </c>
      <c r="F43" s="10">
        <v>54.840000000000003</v>
      </c>
      <c r="G43" s="11" t="s">
        <v>70</v>
      </c>
      <c r="H43" s="10">
        <v>7348</v>
      </c>
      <c r="I43" s="12">
        <v>483.06333333333299</v>
      </c>
      <c r="J43" s="12">
        <v>0.99123803009575895</v>
      </c>
      <c r="K43" s="10">
        <v>97.219999999999999</v>
      </c>
      <c r="L43" s="10">
        <v>1462</v>
      </c>
      <c r="M43" s="10">
        <f>L43-K43</f>
        <v>1364.78</v>
      </c>
      <c r="N43" s="13">
        <f>IF(L43&lt;&gt;0,IF(M43&lt;&gt;0,(IF(M43&lt;0,IF(L43&lt;0,(M43/L43)*(-1),M43/ABS(L43)),M43/ABS(L43))),0),IF(M43=0,0,(IF(M43&gt;0,1,-1))))</f>
        <v>0.93350205198358416</v>
      </c>
      <c r="O43" s="10">
        <v>84.409999999999997</v>
      </c>
      <c r="P43" s="10">
        <f>H43-K43</f>
        <v>7250.7799999999997</v>
      </c>
      <c r="Q43" s="14">
        <v>7348</v>
      </c>
      <c r="R43" s="14">
        <v>1364.78</v>
      </c>
      <c r="S43" s="14">
        <v>0.93350205198358405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 t="s">
        <v>49</v>
      </c>
      <c r="D45" s="15">
        <v>235.75</v>
      </c>
      <c r="E45" s="15">
        <v>230</v>
      </c>
      <c r="F45" s="15">
        <v>355.19999999999999</v>
      </c>
      <c r="G45" s="16" t="str">
        <f>C45</f>
        <v>(5940) IUT/REGISTRATION PROCESSING</v>
      </c>
      <c r="H45" s="15">
        <v>2760</v>
      </c>
      <c r="I45" s="17">
        <v>-5.75</v>
      </c>
      <c r="J45" s="17">
        <v>-0.025000000000000001</v>
      </c>
      <c r="K45" s="15">
        <v>235.75</v>
      </c>
      <c r="L45" s="15">
        <v>690</v>
      </c>
      <c r="M45" s="15">
        <f>L45-K45</f>
        <v>454.25</v>
      </c>
      <c r="N45" s="18">
        <f>IF(L45&lt;&gt;0,IF(M45&lt;&gt;0,(IF(M45&lt;0,IF(L45&lt;0,(M45/L45)*(-1),M45/ABS(L45)),M45/ABS(L45))),0),IF(M45=0,0,(IF(M45&gt;0,1,-1))))</f>
        <v>0.65833333333333333</v>
      </c>
      <c r="O45" s="15">
        <v>427.35000000000002</v>
      </c>
      <c r="P45" s="15">
        <f>H45-K45</f>
        <v>2524.25</v>
      </c>
      <c r="Q45" s="19">
        <v>2760</v>
      </c>
      <c r="R45" s="19">
        <v>454.25</v>
      </c>
      <c r="S45" s="19">
        <v>0.65833333333333299</v>
      </c>
      <c r="T45" s="6"/>
    </row>
    <row r="46" spans="1:20" ht="16.5" customHeight="1">
      <c r="C46" s="3" t="s">
        <v>50</v>
      </c>
      <c r="D46" s="15">
        <v>0</v>
      </c>
      <c r="E46" s="15">
        <v>400</v>
      </c>
      <c r="F46" s="15">
        <v>0</v>
      </c>
      <c r="G46" s="16" t="str">
        <f>C46</f>
        <v>(5999) IUT/MISC</v>
      </c>
      <c r="H46" s="15">
        <v>4800</v>
      </c>
      <c r="I46" s="17">
        <v>400</v>
      </c>
      <c r="J46" s="17">
        <v>1</v>
      </c>
      <c r="K46" s="15">
        <v>0</v>
      </c>
      <c r="L46" s="15">
        <v>1200</v>
      </c>
      <c r="M46" s="15">
        <f>L46-K46</f>
        <v>1200</v>
      </c>
      <c r="N46" s="18">
        <f>IF(L46&lt;&gt;0,IF(M46&lt;&gt;0,(IF(M46&lt;0,IF(L46&lt;0,(M46/L46)*(-1),M46/ABS(L46)),M46/ABS(L46))),0),IF(M46=0,0,(IF(M46&gt;0,1,-1))))</f>
        <v>1</v>
      </c>
      <c r="O46" s="15">
        <v>0</v>
      </c>
      <c r="P46" s="15">
        <f>H46-K46</f>
        <v>4800</v>
      </c>
      <c r="Q46" s="19">
        <v>4800</v>
      </c>
      <c r="R46" s="19">
        <v>1200</v>
      </c>
      <c r="S46" s="19">
        <v>1</v>
      </c>
    </row>
    <row r="47" spans="1:20" ht="13.5" hidden="1">
      <c r="A47" s="4"/>
      <c r="B47" s="4"/>
      <c r="C47" s="3" t="s">
        <v>51</v>
      </c>
      <c r="D47" s="15">
        <v>235.75</v>
      </c>
      <c r="E47" s="15">
        <v>630</v>
      </c>
      <c r="F47" s="15">
        <v>355.19999999999999</v>
      </c>
      <c r="G47" s="16" t="str">
        <f>C47</f>
        <v>(590) IUT</v>
      </c>
      <c r="H47" s="15">
        <v>7560</v>
      </c>
      <c r="I47" s="17">
        <v>394.25</v>
      </c>
      <c r="J47" s="17">
        <v>0.62579365079365101</v>
      </c>
      <c r="K47" s="15">
        <v>235.75</v>
      </c>
      <c r="L47" s="15">
        <v>1890</v>
      </c>
      <c r="M47" s="15">
        <f>L47-K47</f>
        <v>1654.25</v>
      </c>
      <c r="N47" s="18">
        <f>IF(L47&lt;&gt;0,IF(M47&lt;&gt;0,(IF(M47&lt;0,IF(L47&lt;0,(M47/L47)*(-1),M47/ABS(L47)),M47/ABS(L47))),0),IF(M47=0,0,(IF(M47&gt;0,1,-1))))</f>
        <v>0.8752645502645503</v>
      </c>
      <c r="O47" s="15">
        <v>427.35000000000002</v>
      </c>
      <c r="P47" s="15">
        <f>H47-K47</f>
        <v>7324.25</v>
      </c>
      <c r="Q47" s="19">
        <v>7560</v>
      </c>
      <c r="R47" s="19">
        <v>1654.25</v>
      </c>
      <c r="S47" s="19">
        <v>0.87526455026454997</v>
      </c>
      <c r="T47" s="6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6.5" customHeight="1">
      <c r="A49" s="24"/>
      <c r="B49" s="24"/>
      <c r="C49" s="2" t="s">
        <v>52</v>
      </c>
      <c r="D49" s="10">
        <v>235.75</v>
      </c>
      <c r="E49" s="10">
        <v>630</v>
      </c>
      <c r="F49" s="10">
        <v>355.19999999999999</v>
      </c>
      <c r="G49" s="11" t="str">
        <f>C49</f>
        <v>(52) Total Indirect Expenses</v>
      </c>
      <c r="H49" s="10">
        <v>7560</v>
      </c>
      <c r="I49" s="12">
        <v>394.25</v>
      </c>
      <c r="J49" s="12">
        <v>0.62579365079365101</v>
      </c>
      <c r="K49" s="10">
        <v>235.75</v>
      </c>
      <c r="L49" s="10">
        <v>1890</v>
      </c>
      <c r="M49" s="10">
        <f>L49-K49</f>
        <v>1654.25</v>
      </c>
      <c r="N49" s="13">
        <f>IF(L49&lt;&gt;0,IF(M49&lt;&gt;0,(IF(M49&lt;0,IF(L49&lt;0,(M49/L49)*(-1),M49/ABS(L49)),M49/ABS(L49))),0),IF(M49=0,0,(IF(M49&gt;0,1,-1))))</f>
        <v>0.8752645502645503</v>
      </c>
      <c r="O49" s="10">
        <v>427.35000000000002</v>
      </c>
      <c r="P49" s="10">
        <f>H49-K49</f>
        <v>7324.25</v>
      </c>
      <c r="Q49" s="14">
        <v>7560</v>
      </c>
      <c r="R49" s="14">
        <v>1654.25</v>
      </c>
      <c r="S49" s="14">
        <v>0.87526455026454997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53</v>
      </c>
      <c r="D51" s="10">
        <v>240.02000000000001</v>
      </c>
      <c r="E51" s="10">
        <v>1117.3333333333301</v>
      </c>
      <c r="F51" s="10">
        <v>410.04000000000002</v>
      </c>
      <c r="G51" s="11" t="s">
        <v>71</v>
      </c>
      <c r="H51" s="10">
        <v>14908</v>
      </c>
      <c r="I51" s="12">
        <v>877.31333333333305</v>
      </c>
      <c r="J51" s="12">
        <v>0.78518496420047701</v>
      </c>
      <c r="K51" s="10">
        <v>332.97000000000003</v>
      </c>
      <c r="L51" s="10">
        <v>3352</v>
      </c>
      <c r="M51" s="10">
        <f>L51-K51</f>
        <v>3019.0299999999997</v>
      </c>
      <c r="N51" s="13">
        <f>IF(L51&lt;&gt;0,IF(M51&lt;&gt;0,(IF(M51&lt;0,IF(L51&lt;0,(M51/L51)*(-1),M51/ABS(L51)),M51/ABS(L51))),0),IF(M51=0,0,(IF(M51&gt;0,1,-1))))</f>
        <v>0.90066527446300704</v>
      </c>
      <c r="O51" s="10">
        <v>511.75999999999999</v>
      </c>
      <c r="P51" s="10">
        <f>H51-K51</f>
        <v>14575.030000000001</v>
      </c>
      <c r="Q51" s="14">
        <v>14908</v>
      </c>
      <c r="R51" s="14">
        <v>3019.0300000000002</v>
      </c>
      <c r="S51" s="14">
        <v>0.90066527446300704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54</v>
      </c>
      <c r="D53" s="10">
        <v>1594.98</v>
      </c>
      <c r="E53" s="10">
        <v>2882.6666666666702</v>
      </c>
      <c r="F53" s="10">
        <v>1814.96</v>
      </c>
      <c r="G53" s="11" t="s">
        <v>72</v>
      </c>
      <c r="H53" s="10">
        <v>33092</v>
      </c>
      <c r="I53" s="12">
        <v>1287.6866666666699</v>
      </c>
      <c r="J53" s="12">
        <v>0.44669981498612399</v>
      </c>
      <c r="K53" s="10">
        <v>3065.0300000000002</v>
      </c>
      <c r="L53" s="10">
        <v>8648</v>
      </c>
      <c r="M53" s="10">
        <f>K53-L53</f>
        <v>-5582.9699999999993</v>
      </c>
      <c r="N53" s="13">
        <f>IF(L53&lt;&gt;0,IF(M53&lt;&gt;0,(IF(M53&lt;0,IF(L53&lt;0,(M53/L53)*(-1),M53/ABS(L53)),M53/ABS(L53))),0),IF(M53=0,0,(IF(M53&gt;0,1,-1))))</f>
        <v>-0.64557932469935242</v>
      </c>
      <c r="O53" s="10">
        <v>1713.24</v>
      </c>
      <c r="P53" s="10">
        <f>H53-K53</f>
        <v>30026.970000000001</v>
      </c>
      <c r="Q53" s="14">
        <v>33092</v>
      </c>
      <c r="R53" s="14">
        <v>5582.9700000000003</v>
      </c>
      <c r="S53" s="14">
        <v>0.64557932469935297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6.5" customHeight="1">
      <c r="A55" s="4"/>
      <c r="B55" s="4"/>
      <c r="C55" s="3" t="s">
        <v>55</v>
      </c>
      <c r="D55" s="15">
        <v>243.13999999999999</v>
      </c>
      <c r="E55" s="15">
        <v>530</v>
      </c>
      <c r="F55" s="15">
        <v>294.81</v>
      </c>
      <c r="G55" s="16" t="str">
        <f>C55</f>
        <v>(5911) IUT/OVERHEAD</v>
      </c>
      <c r="H55" s="15">
        <v>6360</v>
      </c>
      <c r="I55" s="17">
        <v>286.86000000000001</v>
      </c>
      <c r="J55" s="17">
        <v>0.54124528301886798</v>
      </c>
      <c r="K55" s="15">
        <v>450.24000000000001</v>
      </c>
      <c r="L55" s="15">
        <v>1590</v>
      </c>
      <c r="M55" s="15">
        <f>L55-K55</f>
        <v>1139.76</v>
      </c>
      <c r="N55" s="18">
        <f>IF(L55&lt;&gt;0,IF(M55&lt;&gt;0,(IF(M55&lt;0,IF(L55&lt;0,(M55/L55)*(-1),M55/ABS(L55)),M55/ABS(L55))),0),IF(M55=0,0,(IF(M55&gt;0,1,-1))))</f>
        <v>0.71683018867924531</v>
      </c>
      <c r="O55" s="15">
        <v>294.81</v>
      </c>
      <c r="P55" s="15">
        <f>H55-K55</f>
        <v>5909.7600000000002</v>
      </c>
      <c r="Q55" s="19">
        <v>6360</v>
      </c>
      <c r="R55" s="19">
        <v>1139.76</v>
      </c>
      <c r="S55" s="19">
        <v>0.71683018867924497</v>
      </c>
      <c r="T55" s="6"/>
    </row>
    <row r="56" spans="1:20" ht="17.25" customHeight="1">
      <c r="A56" s="24"/>
      <c r="B56" s="24"/>
      <c r="C56" s="2" t="s">
        <v>56</v>
      </c>
      <c r="D56" s="10">
        <v>243.13999999999999</v>
      </c>
      <c r="E56" s="10">
        <v>530</v>
      </c>
      <c r="F56" s="10">
        <v>294.81</v>
      </c>
      <c r="G56" s="11" t="str">
        <f>C56</f>
        <v>(OH&amp;TX) TOTAL OVERHEAD /TAXES</v>
      </c>
      <c r="H56" s="10">
        <v>6360</v>
      </c>
      <c r="I56" s="12">
        <v>286.86000000000001</v>
      </c>
      <c r="J56" s="12">
        <v>0.54124528301886798</v>
      </c>
      <c r="K56" s="10">
        <v>450.24000000000001</v>
      </c>
      <c r="L56" s="10">
        <v>1590</v>
      </c>
      <c r="M56" s="10">
        <f>L56-K56</f>
        <v>1139.76</v>
      </c>
      <c r="N56" s="13">
        <f>IF(L56&lt;&gt;0,IF(M56&lt;&gt;0,(IF(M56&lt;0,IF(L56&lt;0,(M56/L56)*(-1),M56/ABS(L56)),M56/ABS(L56))),0),IF(M56=0,0,(IF(M56&gt;0,1,-1))))</f>
        <v>0.71683018867924531</v>
      </c>
      <c r="O56" s="10">
        <v>294.81</v>
      </c>
      <c r="P56" s="10">
        <f>H56-K56</f>
        <v>5909.7600000000002</v>
      </c>
      <c r="Q56" s="14">
        <v>6360</v>
      </c>
      <c r="R56" s="14">
        <v>1139.76</v>
      </c>
      <c r="S56" s="14">
        <v>0.71683018867924497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2" t="s">
        <v>57</v>
      </c>
      <c r="D58" s="10">
        <v>483.16000000000003</v>
      </c>
      <c r="E58" s="10">
        <v>1647.3333333333301</v>
      </c>
      <c r="F58" s="10">
        <v>704.85000000000002</v>
      </c>
      <c r="G58" s="11" t="s">
        <v>73</v>
      </c>
      <c r="H58" s="10">
        <v>21268</v>
      </c>
      <c r="I58" s="12">
        <v>1164.17333333333</v>
      </c>
      <c r="J58" s="12">
        <v>0.70670174018616005</v>
      </c>
      <c r="K58" s="10">
        <v>783.21000000000004</v>
      </c>
      <c r="L58" s="10">
        <v>4942</v>
      </c>
      <c r="M58" s="10">
        <f>L58-K58</f>
        <v>4158.79</v>
      </c>
      <c r="N58" s="13">
        <f>IF(L58&lt;&gt;0,IF(M58&lt;&gt;0,(IF(M58&lt;0,IF(L58&lt;0,(M58/L58)*(-1),M58/ABS(L58)),M58/ABS(L58))),0),IF(M58=0,0,(IF(M58&gt;0,1,-1))))</f>
        <v>0.84151962768110078</v>
      </c>
      <c r="O58" s="10">
        <v>806.57000000000005</v>
      </c>
      <c r="P58" s="10">
        <f>H58-K58</f>
        <v>20484.790000000001</v>
      </c>
      <c r="Q58" s="20">
        <v>21268</v>
      </c>
      <c r="R58" s="20">
        <v>4158.79</v>
      </c>
      <c r="S58" s="20">
        <v>0.841519627681101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7.25" customHeight="1">
      <c r="A60" s="24"/>
      <c r="B60" s="24"/>
      <c r="C60" s="4" t="s">
        <v>58</v>
      </c>
      <c r="D60" s="10">
        <v>1351.8399999999999</v>
      </c>
      <c r="E60" s="10">
        <v>2352.6666666666702</v>
      </c>
      <c r="F60" s="10">
        <v>1520.1500000000001</v>
      </c>
      <c r="G60" s="11" t="s">
        <v>74</v>
      </c>
      <c r="H60" s="10">
        <v>26732</v>
      </c>
      <c r="I60" s="12">
        <v>1000.82666666667</v>
      </c>
      <c r="J60" s="12">
        <v>0.42540096344573503</v>
      </c>
      <c r="K60" s="10">
        <v>2614.79</v>
      </c>
      <c r="L60" s="10">
        <v>7058</v>
      </c>
      <c r="M60" s="10">
        <f>K60-L60</f>
        <v>-4443.21</v>
      </c>
      <c r="N60" s="13">
        <f>IF(L60&lt;&gt;0,IF(M60&lt;&gt;0,(IF(M60&lt;0,IF(L60&lt;0,(M60/L60)*(-1),M60/ABS(L60)),M60/ABS(L60))),0),IF(M60=0,0,(IF(M60&gt;0,1,-1))))</f>
        <v>-0.62952819495607826</v>
      </c>
      <c r="O60" s="10">
        <v>1418.4300000000001</v>
      </c>
      <c r="P60" s="10">
        <f>H60-K60</f>
        <v>24117.209999999999</v>
      </c>
      <c r="Q60" s="21">
        <v>26732</v>
      </c>
      <c r="R60" s="21">
        <v>4443.21</v>
      </c>
      <c r="S60" s="21">
        <v>0.62952819495607804</v>
      </c>
      <c r="T60" s="42"/>
    </row>
    <row r="61" spans="1:20" ht="16.5" customHeight="1">
      <c r="A61" s="4"/>
      <c r="B61" s="4"/>
      <c r="C61" s="3"/>
      <c r="D61" s="15"/>
      <c r="E61" s="15"/>
      <c r="F61" s="15"/>
      <c r="G61" s="16"/>
      <c r="H61" s="15"/>
      <c r="I61" s="17"/>
      <c r="J61" s="17"/>
      <c r="K61" s="15"/>
      <c r="L61" s="15"/>
      <c r="M61" s="15"/>
      <c r="N61" s="8"/>
      <c r="O61" s="15"/>
      <c r="P61" s="15"/>
      <c r="T61" s="6"/>
    </row>
    <row r="62" spans="1:20" ht="13.5" customHeight="1">
      <c r="C62" s="4"/>
      <c r="D62" s="15"/>
      <c r="E62" s="15"/>
      <c r="F62" s="15"/>
      <c r="G62" s="16"/>
      <c r="H62" s="15"/>
      <c r="I62" s="17"/>
      <c r="J62" s="17"/>
      <c r="K62" s="15"/>
      <c r="L62" s="15"/>
      <c r="M62" s="15"/>
      <c r="N62" s="8"/>
      <c r="O62" s="15"/>
      <c r="P62" s="15"/>
      <c r="Q62" s="22"/>
      <c r="R62" s="22"/>
      <c r="S62" s="22"/>
    </row>
    <row r="63" spans="1:20" ht="13.5" customHeight="1">
      <c r="C63" s="2" t="s">
        <v>59</v>
      </c>
      <c r="D63" s="10">
        <v>1351.8399999999999</v>
      </c>
      <c r="E63" s="10">
        <v>2352.6666666666702</v>
      </c>
      <c r="F63" s="10">
        <v>1520.1500000000001</v>
      </c>
      <c r="G63" s="11" t="s">
        <v>75</v>
      </c>
      <c r="H63" s="10">
        <v>26732</v>
      </c>
      <c r="I63" s="12">
        <v>1000.82666666667</v>
      </c>
      <c r="J63" s="12">
        <v>0.42540096344573503</v>
      </c>
      <c r="K63" s="10">
        <v>2614.79</v>
      </c>
      <c r="L63" s="10">
        <v>7058</v>
      </c>
      <c r="M63" s="10">
        <f>K63-L63</f>
        <v>-4443.21</v>
      </c>
      <c r="N63" s="13">
        <f>IF(L63&lt;&gt;0,IF(M63&lt;&gt;0,(IF(M63&lt;0,IF(L63&lt;0,(M63/L63)*(-1),M63/ABS(L63)),M63/ABS(L63))),0),IF(M63=0,0,(IF(M63&gt;0,1,-1))))</f>
        <v>-0.62952819495607826</v>
      </c>
      <c r="O63" s="10">
        <v>1418.4300000000001</v>
      </c>
      <c r="P63" s="10">
        <f>H63-K63</f>
        <v>24117.209999999999</v>
      </c>
      <c r="Q63" s="20">
        <v>26732</v>
      </c>
      <c r="R63" s="20">
        <v>4443.21</v>
      </c>
      <c r="S63" s="20">
        <v>0.62952819495607804</v>
      </c>
    </row>
    <row r="64" spans="1:20" ht="13.5" customHeight="1">
      <c r="C64" s="2" t="s">
        <v>60</v>
      </c>
      <c r="D64" s="10">
        <v>1351.8399999999999</v>
      </c>
      <c r="E64" s="10">
        <v>2352.6666666666702</v>
      </c>
      <c r="F64" s="10">
        <v>1520.1500000000001</v>
      </c>
      <c r="G64" s="11" t="s">
        <v>76</v>
      </c>
      <c r="H64" s="10">
        <v>26732</v>
      </c>
      <c r="I64" s="12">
        <v>1000.82666666667</v>
      </c>
      <c r="J64" s="12">
        <v>0.42540096344573503</v>
      </c>
      <c r="K64" s="10">
        <v>2614.79</v>
      </c>
      <c r="L64" s="10">
        <v>7058</v>
      </c>
      <c r="M64" s="10">
        <f>K64-L64</f>
        <v>-4443.21</v>
      </c>
      <c r="N64" s="13">
        <f>IF(L64&lt;&gt;0,IF(M64&lt;&gt;0,(IF(M64&lt;0,IF(L64&lt;0,(M64/L64)*(-1),M64/ABS(L64)),M64/ABS(L64))),0),IF(M64=0,0,(IF(M64&gt;0,1,-1))))</f>
        <v>-0.62952819495607826</v>
      </c>
      <c r="O64" s="10">
        <v>1418.4300000000001</v>
      </c>
      <c r="P64" s="10">
        <f>H64-K64</f>
        <v>24117.209999999999</v>
      </c>
      <c r="Q64" s="20">
        <v>26732</v>
      </c>
      <c r="R64" s="20">
        <v>4443.21</v>
      </c>
      <c r="S64" s="20">
        <v>0.62952819495607804</v>
      </c>
    </row>
    <row r="65" spans="1:20" ht="16.5" customHeight="1">
      <c r="A65" s="4"/>
      <c r="B65" s="4"/>
      <c r="C65" s="4"/>
      <c r="D65" s="6"/>
      <c r="E65" s="6"/>
      <c r="F65" s="6"/>
      <c r="G65" s="6"/>
      <c r="I65" s="4"/>
      <c r="J65" s="4"/>
      <c r="N65" s="8"/>
      <c r="O65" s="6"/>
      <c r="P65" s="6"/>
      <c r="T65" s="6"/>
    </row>
    <row r="66" spans="1:20" ht="16.5" customHeight="1">
      <c r="A66" s="4"/>
      <c r="B66" s="4"/>
      <c r="C66" s="4"/>
      <c r="D66" s="6"/>
      <c r="E66" s="6"/>
      <c r="F66" s="6"/>
      <c r="G66" s="6"/>
      <c r="I66" s="4"/>
      <c r="J66" s="4"/>
      <c r="N66" s="8"/>
      <c r="O66" s="6"/>
      <c r="P66" s="6"/>
      <c r="T66" s="6"/>
    </row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136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ASSOC-LITA Forum: 412-5353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139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79470</v>
      </c>
      <c r="G23" s="16" t="str">
        <f>C23</f>
        <v>(4200) REGISTRATION FEES</v>
      </c>
      <c r="H23" s="15">
        <v>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79470</v>
      </c>
      <c r="P23" s="15">
        <f>H23-K23</f>
        <v>0</v>
      </c>
      <c r="Q23" s="19">
        <v>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79470</v>
      </c>
      <c r="G24" s="11" t="str">
        <f>C24</f>
        <v>(420) Subtotal Meetings and Conferences</v>
      </c>
      <c r="H24" s="10">
        <v>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79470</v>
      </c>
      <c r="P24" s="10">
        <f>H24-K24</f>
        <v>0</v>
      </c>
      <c r="Q24" s="14">
        <v>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9</v>
      </c>
      <c r="D27" s="15">
        <v>0</v>
      </c>
      <c r="E27" s="15">
        <v>0</v>
      </c>
      <c r="F27" s="15">
        <v>0</v>
      </c>
      <c r="G27" s="16" t="str">
        <f>C27</f>
        <v>(4400) DONATIONS/HONORARIA</v>
      </c>
      <c r="H27" s="15">
        <v>0</v>
      </c>
      <c r="I27" s="17">
        <v>0</v>
      </c>
      <c r="J27" s="17">
        <v>0</v>
      </c>
      <c r="K27" s="15">
        <v>0</v>
      </c>
      <c r="L27" s="15">
        <v>0</v>
      </c>
      <c r="M27" s="15">
        <f>K27-L27</f>
        <v>0</v>
      </c>
      <c r="N27" s="18">
        <f>IF(L27&lt;&gt;0,IF(M27&lt;&gt;0,(IF(M27&lt;0,IF(L27&lt;0,(M27/L27)*(-1),M27/ABS(L27)),M27/ABS(L27))),0),IF(M27=0,0,(IF(M27&gt;0,1,-1))))</f>
        <v>0</v>
      </c>
      <c r="O27" s="15">
        <v>2851</v>
      </c>
      <c r="P27" s="15">
        <f>H27-K27</f>
        <v>0</v>
      </c>
      <c r="Q27" s="19">
        <v>0</v>
      </c>
      <c r="R27" s="19">
        <v>0</v>
      </c>
      <c r="S27" s="19">
        <v>0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0</v>
      </c>
      <c r="G28" s="11" t="str">
        <f>C28</f>
        <v>(440) Subtotal Misc.</v>
      </c>
      <c r="H28" s="10">
        <v>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2851</v>
      </c>
      <c r="P28" s="10">
        <f>H28-K28</f>
        <v>0</v>
      </c>
      <c r="Q28" s="14">
        <v>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0</v>
      </c>
      <c r="E30" s="10">
        <v>0</v>
      </c>
      <c r="F30" s="10">
        <v>79470</v>
      </c>
      <c r="G30" s="11" t="s">
        <v>69</v>
      </c>
      <c r="H30" s="10">
        <v>0</v>
      </c>
      <c r="I30" s="12">
        <v>0</v>
      </c>
      <c r="J30" s="12">
        <v>0</v>
      </c>
      <c r="K30" s="10">
        <v>0</v>
      </c>
      <c r="L30" s="10">
        <v>0</v>
      </c>
      <c r="M30" s="10">
        <f>K30-L30</f>
        <v>0</v>
      </c>
      <c r="N30" s="13">
        <f>IF(L30&lt;&gt;0,IF(M30&lt;&gt;0,(IF(M30&lt;0,IF(L30&lt;0,(M30/L30)*(-1),M30/ABS(L30)),M30/ABS(L30))),0),IF(M30=0,0,(IF(M30&gt;0,1,-1))))</f>
        <v>0</v>
      </c>
      <c r="O30" s="10">
        <v>82321</v>
      </c>
      <c r="P30" s="10">
        <f>H30-K30</f>
        <v>0</v>
      </c>
      <c r="Q30" s="14">
        <v>0</v>
      </c>
      <c r="R30" s="14">
        <v>0</v>
      </c>
      <c r="S30" s="14">
        <v>0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18</v>
      </c>
      <c r="D33" s="15">
        <v>0</v>
      </c>
      <c r="E33" s="15">
        <v>0</v>
      </c>
      <c r="F33" s="15">
        <v>1472.5</v>
      </c>
      <c r="G33" s="16" t="str">
        <f>C33</f>
        <v>(5110) PROFESSIONAL SERVICES</v>
      </c>
      <c r="H33" s="15">
        <v>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1472.5</v>
      </c>
      <c r="P33" s="15">
        <f>H33-K33</f>
        <v>0</v>
      </c>
      <c r="Q33" s="19">
        <v>0</v>
      </c>
      <c r="R33" s="19">
        <v>0</v>
      </c>
      <c r="S33" s="19">
        <v>0</v>
      </c>
      <c r="T33" s="6"/>
    </row>
    <row r="34" spans="1:20" ht="16.5" customHeight="1">
      <c r="C34" s="3" t="s">
        <v>19</v>
      </c>
      <c r="D34" s="15">
        <v>0</v>
      </c>
      <c r="E34" s="15">
        <v>0</v>
      </c>
      <c r="F34" s="15">
        <v>-1768.47</v>
      </c>
      <c r="G34" s="16" t="str">
        <f>C34</f>
        <v>(5122) BANK S/C</v>
      </c>
      <c r="H34" s="15">
        <v>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1902.04</v>
      </c>
      <c r="P34" s="15">
        <f>H34-K34</f>
        <v>0</v>
      </c>
      <c r="Q34" s="19">
        <v>0</v>
      </c>
      <c r="R34" s="19">
        <v>0</v>
      </c>
      <c r="S34" s="19">
        <v>0</v>
      </c>
    </row>
    <row r="35" spans="1:20" ht="17.25" customHeight="1">
      <c r="A35" s="24"/>
      <c r="B35" s="24"/>
      <c r="C35" s="2" t="s">
        <v>21</v>
      </c>
      <c r="D35" s="10">
        <v>0</v>
      </c>
      <c r="E35" s="10">
        <v>0</v>
      </c>
      <c r="F35" s="10">
        <v>-295.97000000000003</v>
      </c>
      <c r="G35" s="11" t="str">
        <f>C35</f>
        <v>(510) Outside Services</v>
      </c>
      <c r="H35" s="10">
        <v>0</v>
      </c>
      <c r="I35" s="12">
        <v>0</v>
      </c>
      <c r="J35" s="12">
        <v>0</v>
      </c>
      <c r="K35" s="10">
        <v>0</v>
      </c>
      <c r="L35" s="10">
        <v>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3374.54</v>
      </c>
      <c r="P35" s="10">
        <f>H35-K35</f>
        <v>0</v>
      </c>
      <c r="Q35" s="14">
        <v>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22</v>
      </c>
      <c r="D37" s="15">
        <v>0</v>
      </c>
      <c r="E37" s="15">
        <v>0</v>
      </c>
      <c r="F37" s="15">
        <v>375.94</v>
      </c>
      <c r="G37" s="16" t="str">
        <f>C37</f>
        <v>(5210) TRANSPORTATION</v>
      </c>
      <c r="H37" s="15">
        <v>0</v>
      </c>
      <c r="I37" s="17">
        <v>0</v>
      </c>
      <c r="J37" s="17">
        <v>0</v>
      </c>
      <c r="K37" s="15">
        <v>478.95999999999998</v>
      </c>
      <c r="L37" s="15">
        <v>0</v>
      </c>
      <c r="M37" s="15">
        <f>L37-K37</f>
        <v>-478.95999999999998</v>
      </c>
      <c r="N37" s="18">
        <f>IF(L37&lt;&gt;0,IF(M37&lt;&gt;0,(IF(M37&lt;0,IF(L37&lt;0,(M37/L37)*(-1),M37/ABS(L37)),M37/ABS(L37))),0),IF(M37=0,0,(IF(M37&gt;0,1,-1))))</f>
        <v>-1</v>
      </c>
      <c r="O37" s="15">
        <v>375.94</v>
      </c>
      <c r="P37" s="15">
        <f>H37-K37</f>
        <v>-478.95999999999998</v>
      </c>
      <c r="Q37" s="19">
        <v>0</v>
      </c>
      <c r="R37" s="19">
        <v>-478.95999999999998</v>
      </c>
      <c r="S37" s="19">
        <v>0</v>
      </c>
      <c r="T37" s="6"/>
    </row>
    <row r="38" spans="1:20" ht="16.5" customHeight="1">
      <c r="C38" s="3" t="s">
        <v>23</v>
      </c>
      <c r="D38" s="15">
        <v>0</v>
      </c>
      <c r="E38" s="15">
        <v>0</v>
      </c>
      <c r="F38" s="15">
        <v>932.74000000000001</v>
      </c>
      <c r="G38" s="16" t="str">
        <f>C38</f>
        <v>(5212) LODGING &amp; MEALS</v>
      </c>
      <c r="H38" s="15">
        <v>0</v>
      </c>
      <c r="I38" s="17">
        <v>0</v>
      </c>
      <c r="J38" s="17">
        <v>0</v>
      </c>
      <c r="K38" s="15">
        <v>0</v>
      </c>
      <c r="L38" s="15">
        <v>0</v>
      </c>
      <c r="M38" s="15">
        <f>L38-K38</f>
        <v>0</v>
      </c>
      <c r="N38" s="18">
        <f>IF(L38&lt;&gt;0,IF(M38&lt;&gt;0,(IF(M38&lt;0,IF(L38&lt;0,(M38/L38)*(-1),M38/ABS(L38)),M38/ABS(L38))),0),IF(M38=0,0,(IF(M38&gt;0,1,-1))))</f>
        <v>0</v>
      </c>
      <c r="O38" s="15">
        <v>932.74000000000001</v>
      </c>
      <c r="P38" s="15">
        <f>H38-K38</f>
        <v>0</v>
      </c>
      <c r="Q38" s="19">
        <v>0</v>
      </c>
      <c r="R38" s="19">
        <v>0</v>
      </c>
      <c r="S38" s="19">
        <v>0</v>
      </c>
    </row>
    <row r="39" spans="1:20" ht="17.25" customHeight="1">
      <c r="A39" s="24"/>
      <c r="B39" s="24"/>
      <c r="C39" s="2" t="s">
        <v>25</v>
      </c>
      <c r="D39" s="10">
        <v>0</v>
      </c>
      <c r="E39" s="10">
        <v>0</v>
      </c>
      <c r="F39" s="10">
        <v>1308.6800000000001</v>
      </c>
      <c r="G39" s="11" t="str">
        <f>C39</f>
        <v>(520) Travel and Related Expenses</v>
      </c>
      <c r="H39" s="10">
        <v>0</v>
      </c>
      <c r="I39" s="12">
        <v>0</v>
      </c>
      <c r="J39" s="12">
        <v>0</v>
      </c>
      <c r="K39" s="10">
        <v>478.95999999999998</v>
      </c>
      <c r="L39" s="10">
        <v>0</v>
      </c>
      <c r="M39" s="10">
        <f>L39-K39</f>
        <v>-478.95999999999998</v>
      </c>
      <c r="N39" s="13">
        <f>IF(L39&lt;&gt;0,IF(M39&lt;&gt;0,(IF(M39&lt;0,IF(L39&lt;0,(M39/L39)*(-1),M39/ABS(L39)),M39/ABS(L39))),0),IF(M39=0,0,(IF(M39&gt;0,1,-1))))</f>
        <v>-1</v>
      </c>
      <c r="O39" s="10">
        <v>1308.6800000000001</v>
      </c>
      <c r="P39" s="10">
        <f>H39-K39</f>
        <v>-478.95999999999998</v>
      </c>
      <c r="Q39" s="14">
        <v>0</v>
      </c>
      <c r="R39" s="14">
        <v>-478.95999999999998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 t="s">
        <v>26</v>
      </c>
      <c r="D41" s="15">
        <v>0</v>
      </c>
      <c r="E41" s="15">
        <v>0</v>
      </c>
      <c r="F41" s="15">
        <v>41414.949999999997</v>
      </c>
      <c r="G41" s="16" t="str">
        <f>C41</f>
        <v>(5302) MEAL FUNCTIONS</v>
      </c>
      <c r="H41" s="15">
        <v>0</v>
      </c>
      <c r="I41" s="17">
        <v>0</v>
      </c>
      <c r="J41" s="17">
        <v>0</v>
      </c>
      <c r="K41" s="15">
        <v>0</v>
      </c>
      <c r="L41" s="15">
        <v>0</v>
      </c>
      <c r="M41" s="15">
        <f>L41-K41</f>
        <v>0</v>
      </c>
      <c r="N41" s="18">
        <f>IF(L41&lt;&gt;0,IF(M41&lt;&gt;0,(IF(M41&lt;0,IF(L41&lt;0,(M41/L41)*(-1),M41/ABS(L41)),M41/ABS(L41))),0),IF(M41=0,0,(IF(M41&gt;0,1,-1))))</f>
        <v>0</v>
      </c>
      <c r="O41" s="15">
        <v>41414.949999999997</v>
      </c>
      <c r="P41" s="15">
        <f>H41-K41</f>
        <v>0</v>
      </c>
      <c r="Q41" s="19">
        <v>0</v>
      </c>
      <c r="R41" s="19">
        <v>0</v>
      </c>
      <c r="S41" s="19">
        <v>0</v>
      </c>
      <c r="T41" s="6"/>
    </row>
    <row r="42" spans="1:20" ht="16.5" customHeight="1">
      <c r="C42" s="3" t="s">
        <v>27</v>
      </c>
      <c r="D42" s="15">
        <v>0</v>
      </c>
      <c r="E42" s="15">
        <v>0</v>
      </c>
      <c r="F42" s="15">
        <v>1221.6199999999999</v>
      </c>
      <c r="G42" s="16" t="str">
        <f>C42</f>
        <v>(5304) SPEAKER/GUEST EXPENSE</v>
      </c>
      <c r="H42" s="15">
        <v>0</v>
      </c>
      <c r="I42" s="17">
        <v>0</v>
      </c>
      <c r="J42" s="17">
        <v>0</v>
      </c>
      <c r="K42" s="15">
        <v>0</v>
      </c>
      <c r="L42" s="15">
        <v>0</v>
      </c>
      <c r="M42" s="15">
        <f>L42-K42</f>
        <v>0</v>
      </c>
      <c r="N42" s="18">
        <f>IF(L42&lt;&gt;0,IF(M42&lt;&gt;0,(IF(M42&lt;0,IF(L42&lt;0,(M42/L42)*(-1),M42/ABS(L42)),M42/ABS(L42))),0),IF(M42=0,0,(IF(M42&gt;0,1,-1))))</f>
        <v>0</v>
      </c>
      <c r="O42" s="15">
        <v>1221.6199999999999</v>
      </c>
      <c r="P42" s="15">
        <f>H42-K42</f>
        <v>0</v>
      </c>
      <c r="Q42" s="19">
        <v>0</v>
      </c>
      <c r="R42" s="19">
        <v>0</v>
      </c>
      <c r="S42" s="19">
        <v>0</v>
      </c>
    </row>
    <row r="43" spans="1:20" ht="16.5" customHeight="1">
      <c r="C43" s="3" t="s">
        <v>28</v>
      </c>
      <c r="D43" s="15">
        <v>0</v>
      </c>
      <c r="E43" s="15">
        <v>0</v>
      </c>
      <c r="F43" s="15">
        <v>500</v>
      </c>
      <c r="G43" s="16" t="str">
        <f>C43</f>
        <v>(5305) SPEAKER/GUEST HONORARIUM</v>
      </c>
      <c r="H43" s="15">
        <v>0</v>
      </c>
      <c r="I43" s="17">
        <v>0</v>
      </c>
      <c r="J43" s="17">
        <v>0</v>
      </c>
      <c r="K43" s="15">
        <v>0</v>
      </c>
      <c r="L43" s="15">
        <v>0</v>
      </c>
      <c r="M43" s="15">
        <f>L43-K43</f>
        <v>0</v>
      </c>
      <c r="N43" s="18">
        <f>IF(L43&lt;&gt;0,IF(M43&lt;&gt;0,(IF(M43&lt;0,IF(L43&lt;0,(M43/L43)*(-1),M43/ABS(L43)),M43/ABS(L43))),0),IF(M43=0,0,(IF(M43&gt;0,1,-1))))</f>
        <v>0</v>
      </c>
      <c r="O43" s="15">
        <v>500</v>
      </c>
      <c r="P43" s="15">
        <f>H43-K43</f>
        <v>0</v>
      </c>
      <c r="Q43" s="19">
        <v>0</v>
      </c>
      <c r="R43" s="19">
        <v>0</v>
      </c>
      <c r="S43" s="19">
        <v>0</v>
      </c>
    </row>
    <row r="44" spans="1:20" ht="16.5" customHeight="1">
      <c r="C44" s="3" t="s">
        <v>30</v>
      </c>
      <c r="D44" s="15">
        <v>0</v>
      </c>
      <c r="E44" s="15">
        <v>0</v>
      </c>
      <c r="F44" s="15">
        <v>23438.68</v>
      </c>
      <c r="G44" s="16" t="str">
        <f>C44</f>
        <v>(5309) AUDIO/VISUAL EQUIPMENT RENTAL &amp; LABOR</v>
      </c>
      <c r="H44" s="15">
        <v>0</v>
      </c>
      <c r="I44" s="17">
        <v>0</v>
      </c>
      <c r="J44" s="17">
        <v>0</v>
      </c>
      <c r="K44" s="15">
        <v>0</v>
      </c>
      <c r="L44" s="15">
        <v>0</v>
      </c>
      <c r="M44" s="15">
        <f>L44-K44</f>
        <v>0</v>
      </c>
      <c r="N44" s="18">
        <f>IF(L44&lt;&gt;0,IF(M44&lt;&gt;0,(IF(M44&lt;0,IF(L44&lt;0,(M44/L44)*(-1),M44/ABS(L44)),M44/ABS(L44))),0),IF(M44=0,0,(IF(M44&gt;0,1,-1))))</f>
        <v>0</v>
      </c>
      <c r="O44" s="15">
        <v>23438.68</v>
      </c>
      <c r="P44" s="15">
        <f>H44-K44</f>
        <v>0</v>
      </c>
      <c r="Q44" s="19">
        <v>0</v>
      </c>
      <c r="R44" s="19">
        <v>0</v>
      </c>
      <c r="S44" s="19">
        <v>0</v>
      </c>
    </row>
    <row r="45" spans="1:20" ht="17.25" customHeight="1">
      <c r="A45" s="24"/>
      <c r="B45" s="24"/>
      <c r="C45" s="2" t="s">
        <v>31</v>
      </c>
      <c r="D45" s="10">
        <v>0</v>
      </c>
      <c r="E45" s="10">
        <v>0</v>
      </c>
      <c r="F45" s="10">
        <v>66575.25</v>
      </c>
      <c r="G45" s="11" t="str">
        <f>C45</f>
        <v>(530) Meetings and Conferences</v>
      </c>
      <c r="H45" s="10">
        <v>0</v>
      </c>
      <c r="I45" s="12">
        <v>0</v>
      </c>
      <c r="J45" s="12">
        <v>0</v>
      </c>
      <c r="K45" s="10">
        <v>0</v>
      </c>
      <c r="L45" s="10">
        <v>0</v>
      </c>
      <c r="M45" s="10">
        <f>L45-K45</f>
        <v>0</v>
      </c>
      <c r="N45" s="13">
        <f>IF(L45&lt;&gt;0,IF(M45&lt;&gt;0,(IF(M45&lt;0,IF(L45&lt;0,(M45/L45)*(-1),M45/ABS(L45)),M45/ABS(L45))),0),IF(M45=0,0,(IF(M45&gt;0,1,-1))))</f>
        <v>0</v>
      </c>
      <c r="O45" s="10">
        <v>66575.25</v>
      </c>
      <c r="P45" s="10">
        <f>H45-K45</f>
        <v>0</v>
      </c>
      <c r="Q45" s="14">
        <v>0</v>
      </c>
      <c r="R45" s="14">
        <v>0</v>
      </c>
      <c r="S45" s="14">
        <v>0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4"/>
      <c r="B47" s="4"/>
      <c r="C47" s="3" t="s">
        <v>33</v>
      </c>
      <c r="D47" s="15">
        <v>0</v>
      </c>
      <c r="E47" s="15">
        <v>0</v>
      </c>
      <c r="F47" s="15">
        <v>1454.29</v>
      </c>
      <c r="G47" s="16" t="str">
        <f>C47</f>
        <v>(5402) PRINTING-OUTSIDE</v>
      </c>
      <c r="H47" s="15">
        <v>0</v>
      </c>
      <c r="I47" s="17">
        <v>0</v>
      </c>
      <c r="J47" s="17">
        <v>0</v>
      </c>
      <c r="K47" s="15">
        <v>0</v>
      </c>
      <c r="L47" s="15">
        <v>0</v>
      </c>
      <c r="M47" s="15">
        <f>L47-K47</f>
        <v>0</v>
      </c>
      <c r="N47" s="18">
        <f>IF(L47&lt;&gt;0,IF(M47&lt;&gt;0,(IF(M47&lt;0,IF(L47&lt;0,(M47/L47)*(-1),M47/ABS(L47)),M47/ABS(L47))),0),IF(M47=0,0,(IF(M47&gt;0,1,-1))))</f>
        <v>0</v>
      </c>
      <c r="O47" s="15">
        <v>1454.29</v>
      </c>
      <c r="P47" s="15">
        <f>H47-K47</f>
        <v>0</v>
      </c>
      <c r="Q47" s="19">
        <v>0</v>
      </c>
      <c r="R47" s="19">
        <v>0</v>
      </c>
      <c r="S47" s="19">
        <v>0</v>
      </c>
      <c r="T47" s="6"/>
    </row>
    <row r="48" spans="1:20" ht="16.5" customHeight="1">
      <c r="C48" s="3" t="s">
        <v>34</v>
      </c>
      <c r="D48" s="15">
        <v>0</v>
      </c>
      <c r="E48" s="15">
        <v>0</v>
      </c>
      <c r="F48" s="15">
        <v>0</v>
      </c>
      <c r="G48" s="16" t="str">
        <f>C48</f>
        <v>(5430) WEB OPERATING EXPENSES</v>
      </c>
      <c r="H48" s="15">
        <v>179</v>
      </c>
      <c r="I48" s="17">
        <v>0</v>
      </c>
      <c r="J48" s="17">
        <v>0</v>
      </c>
      <c r="K48" s="15">
        <v>0</v>
      </c>
      <c r="L48" s="15">
        <v>120</v>
      </c>
      <c r="M48" s="15">
        <f>L48-K48</f>
        <v>120</v>
      </c>
      <c r="N48" s="18">
        <f>IF(L48&lt;&gt;0,IF(M48&lt;&gt;0,(IF(M48&lt;0,IF(L48&lt;0,(M48/L48)*(-1),M48/ABS(L48)),M48/ABS(L48))),0),IF(M48=0,0,(IF(M48&gt;0,1,-1))))</f>
        <v>1</v>
      </c>
      <c r="O48" s="15">
        <v>0</v>
      </c>
      <c r="P48" s="15">
        <f>H48-K48</f>
        <v>179</v>
      </c>
      <c r="Q48" s="19">
        <v>179</v>
      </c>
      <c r="R48" s="19">
        <v>120</v>
      </c>
      <c r="S48" s="19">
        <v>1</v>
      </c>
    </row>
    <row r="49" spans="1:20" ht="17.25" customHeight="1">
      <c r="A49" s="24"/>
      <c r="B49" s="24"/>
      <c r="C49" s="2" t="s">
        <v>36</v>
      </c>
      <c r="D49" s="10">
        <v>0</v>
      </c>
      <c r="E49" s="10">
        <v>0</v>
      </c>
      <c r="F49" s="10">
        <v>1454.29</v>
      </c>
      <c r="G49" s="11" t="str">
        <f>C49</f>
        <v>(540) Publication Related Expenses</v>
      </c>
      <c r="H49" s="10">
        <v>179</v>
      </c>
      <c r="I49" s="12">
        <v>0</v>
      </c>
      <c r="J49" s="12">
        <v>0</v>
      </c>
      <c r="K49" s="10">
        <v>0</v>
      </c>
      <c r="L49" s="10">
        <v>120</v>
      </c>
      <c r="M49" s="10">
        <f>L49-K49</f>
        <v>120</v>
      </c>
      <c r="N49" s="13">
        <f>IF(L49&lt;&gt;0,IF(M49&lt;&gt;0,(IF(M49&lt;0,IF(L49&lt;0,(M49/L49)*(-1),M49/ABS(L49)),M49/ABS(L49))),0),IF(M49=0,0,(IF(M49&gt;0,1,-1))))</f>
        <v>1</v>
      </c>
      <c r="O49" s="10">
        <v>1454.29</v>
      </c>
      <c r="P49" s="10">
        <f>H49-K49</f>
        <v>179</v>
      </c>
      <c r="Q49" s="14">
        <v>179</v>
      </c>
      <c r="R49" s="14">
        <v>120</v>
      </c>
      <c r="S49" s="14">
        <v>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40</v>
      </c>
      <c r="D51" s="15">
        <v>0</v>
      </c>
      <c r="E51" s="15">
        <v>0</v>
      </c>
      <c r="F51" s="15">
        <v>495.25999999999999</v>
      </c>
      <c r="G51" s="16" t="str">
        <f>C51</f>
        <v>(5599) MISC EXPENSE</v>
      </c>
      <c r="H51" s="15">
        <v>0</v>
      </c>
      <c r="I51" s="17">
        <v>0</v>
      </c>
      <c r="J51" s="17">
        <v>0</v>
      </c>
      <c r="K51" s="15">
        <v>0</v>
      </c>
      <c r="L51" s="15">
        <v>0</v>
      </c>
      <c r="M51" s="15">
        <f>L51-K51</f>
        <v>0</v>
      </c>
      <c r="N51" s="18">
        <f>IF(L51&lt;&gt;0,IF(M51&lt;&gt;0,(IF(M51&lt;0,IF(L51&lt;0,(M51/L51)*(-1),M51/ABS(L51)),M51/ABS(L51))),0),IF(M51=0,0,(IF(M51&gt;0,1,-1))))</f>
        <v>0</v>
      </c>
      <c r="O51" s="15">
        <v>495.25999999999999</v>
      </c>
      <c r="P51" s="15">
        <f>H51-K51</f>
        <v>0</v>
      </c>
      <c r="Q51" s="19">
        <v>0</v>
      </c>
      <c r="R51" s="19">
        <v>0</v>
      </c>
      <c r="S51" s="19">
        <v>0</v>
      </c>
      <c r="T51" s="6"/>
    </row>
    <row r="52" spans="1:20" ht="17.25" customHeight="1">
      <c r="A52" s="24"/>
      <c r="B52" s="24"/>
      <c r="C52" s="2" t="s">
        <v>41</v>
      </c>
      <c r="D52" s="10">
        <v>0</v>
      </c>
      <c r="E52" s="10">
        <v>0</v>
      </c>
      <c r="F52" s="10">
        <v>495.25999999999999</v>
      </c>
      <c r="G52" s="11" t="str">
        <f>C52</f>
        <v>(550) Operating Expenses</v>
      </c>
      <c r="H52" s="10">
        <v>0</v>
      </c>
      <c r="I52" s="12">
        <v>0</v>
      </c>
      <c r="J52" s="12">
        <v>0</v>
      </c>
      <c r="K52" s="10">
        <v>0</v>
      </c>
      <c r="L52" s="10">
        <v>0</v>
      </c>
      <c r="M52" s="10">
        <f>L52-K52</f>
        <v>0</v>
      </c>
      <c r="N52" s="13">
        <f>IF(L52&lt;&gt;0,IF(M52&lt;&gt;0,(IF(M52&lt;0,IF(L52&lt;0,(M52/L52)*(-1),M52/ABS(L52)),M52/ABS(L52))),0),IF(M52=0,0,(IF(M52&gt;0,1,-1))))</f>
        <v>0</v>
      </c>
      <c r="O52" s="10">
        <v>495.25999999999999</v>
      </c>
      <c r="P52" s="10">
        <f>H52-K52</f>
        <v>0</v>
      </c>
      <c r="Q52" s="14">
        <v>0</v>
      </c>
      <c r="R52" s="14">
        <v>0</v>
      </c>
      <c r="S52" s="14">
        <v>0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42</v>
      </c>
      <c r="D54" s="10">
        <v>0</v>
      </c>
      <c r="E54" s="10">
        <v>0</v>
      </c>
      <c r="F54" s="10">
        <v>69537.509999999995</v>
      </c>
      <c r="G54" s="11" t="s">
        <v>70</v>
      </c>
      <c r="H54" s="10">
        <v>179</v>
      </c>
      <c r="I54" s="12">
        <v>0</v>
      </c>
      <c r="J54" s="12">
        <v>0</v>
      </c>
      <c r="K54" s="10">
        <v>478.95999999999998</v>
      </c>
      <c r="L54" s="10">
        <v>120</v>
      </c>
      <c r="M54" s="10">
        <f>L54-K54</f>
        <v>-358.95999999999998</v>
      </c>
      <c r="N54" s="13">
        <f>IF(L54&lt;&gt;0,IF(M54&lt;&gt;0,(IF(M54&lt;0,IF(L54&lt;0,(M54/L54)*(-1),M54/ABS(L54)),M54/ABS(L54))),0),IF(M54=0,0,(IF(M54&gt;0,1,-1))))</f>
        <v>-2.991333333333333</v>
      </c>
      <c r="O54" s="10">
        <v>73208.020000000004</v>
      </c>
      <c r="P54" s="10">
        <f>H54-K54</f>
        <v>-299.95999999999998</v>
      </c>
      <c r="Q54" s="14">
        <v>179</v>
      </c>
      <c r="R54" s="14">
        <v>-358.95999999999998</v>
      </c>
      <c r="S54" s="14">
        <v>-2.9913333333333298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6.5" customHeight="1">
      <c r="A56" s="4"/>
      <c r="B56" s="4"/>
      <c r="C56" s="3" t="s">
        <v>43</v>
      </c>
      <c r="D56" s="15">
        <v>0</v>
      </c>
      <c r="E56" s="15">
        <v>0</v>
      </c>
      <c r="F56" s="15">
        <v>600.02999999999997</v>
      </c>
      <c r="G56" s="16" t="str">
        <f>C56</f>
        <v>(5901) IUT/CPU</v>
      </c>
      <c r="H56" s="15">
        <v>0</v>
      </c>
      <c r="I56" s="17">
        <v>0</v>
      </c>
      <c r="J56" s="17">
        <v>0</v>
      </c>
      <c r="K56" s="15">
        <v>0</v>
      </c>
      <c r="L56" s="15">
        <v>0</v>
      </c>
      <c r="M56" s="15">
        <f>L56-K56</f>
        <v>0</v>
      </c>
      <c r="N56" s="18">
        <f>IF(L56&lt;&gt;0,IF(M56&lt;&gt;0,(IF(M56&lt;0,IF(L56&lt;0,(M56/L56)*(-1),M56/ABS(L56)),M56/ABS(L56))),0),IF(M56=0,0,(IF(M56&gt;0,1,-1))))</f>
        <v>0</v>
      </c>
      <c r="O56" s="15">
        <v>642.22000000000003</v>
      </c>
      <c r="P56" s="15">
        <f>H56-K56</f>
        <v>0</v>
      </c>
      <c r="Q56" s="19">
        <v>0</v>
      </c>
      <c r="R56" s="19">
        <v>0</v>
      </c>
      <c r="S56" s="19">
        <v>0</v>
      </c>
      <c r="T56" s="6"/>
    </row>
    <row r="57" spans="1:20" ht="16.5" customHeight="1">
      <c r="C57" s="3" t="s">
        <v>49</v>
      </c>
      <c r="D57" s="15">
        <v>0</v>
      </c>
      <c r="E57" s="15">
        <v>0</v>
      </c>
      <c r="F57" s="15">
        <v>1443.8199999999999</v>
      </c>
      <c r="G57" s="16" t="str">
        <f>C57</f>
        <v>(5940) IUT/REGISTRATION PROCESSING</v>
      </c>
      <c r="H57" s="15">
        <v>0</v>
      </c>
      <c r="I57" s="17">
        <v>0</v>
      </c>
      <c r="J57" s="17">
        <v>0</v>
      </c>
      <c r="K57" s="15">
        <v>0</v>
      </c>
      <c r="L57" s="15">
        <v>0</v>
      </c>
      <c r="M57" s="15">
        <f>L57-K57</f>
        <v>0</v>
      </c>
      <c r="N57" s="18">
        <f>IF(L57&lt;&gt;0,IF(M57&lt;&gt;0,(IF(M57&lt;0,IF(L57&lt;0,(M57/L57)*(-1),M57/ABS(L57)),M57/ABS(L57))),0),IF(M57=0,0,(IF(M57&gt;0,1,-1))))</f>
        <v>0</v>
      </c>
      <c r="O57" s="15">
        <v>1443.8199999999999</v>
      </c>
      <c r="P57" s="15">
        <f>H57-K57</f>
        <v>0</v>
      </c>
      <c r="Q57" s="19">
        <v>0</v>
      </c>
      <c r="R57" s="19">
        <v>0</v>
      </c>
      <c r="S57" s="19">
        <v>0</v>
      </c>
    </row>
    <row r="58" spans="1:20" ht="13.5" hidden="1">
      <c r="A58" s="4"/>
      <c r="B58" s="4"/>
      <c r="C58" s="3" t="s">
        <v>51</v>
      </c>
      <c r="D58" s="15">
        <v>0</v>
      </c>
      <c r="E58" s="15">
        <v>0</v>
      </c>
      <c r="F58" s="15">
        <v>2043.8499999999999</v>
      </c>
      <c r="G58" s="16" t="str">
        <f>C58</f>
        <v>(590) IUT</v>
      </c>
      <c r="H58" s="15">
        <v>0</v>
      </c>
      <c r="I58" s="17">
        <v>0</v>
      </c>
      <c r="J58" s="17">
        <v>0</v>
      </c>
      <c r="K58" s="15">
        <v>0</v>
      </c>
      <c r="L58" s="15">
        <v>0</v>
      </c>
      <c r="M58" s="15">
        <f>L58-K58</f>
        <v>0</v>
      </c>
      <c r="N58" s="18">
        <f>IF(L58&lt;&gt;0,IF(M58&lt;&gt;0,(IF(M58&lt;0,IF(L58&lt;0,(M58/L58)*(-1),M58/ABS(L58)),M58/ABS(L58))),0),IF(M58=0,0,(IF(M58&gt;0,1,-1))))</f>
        <v>0</v>
      </c>
      <c r="O58" s="15">
        <v>2086.04</v>
      </c>
      <c r="P58" s="15">
        <f>H58-K58</f>
        <v>0</v>
      </c>
      <c r="Q58" s="19">
        <v>0</v>
      </c>
      <c r="R58" s="19">
        <v>0</v>
      </c>
      <c r="S58" s="19">
        <v>0</v>
      </c>
      <c r="T58" s="6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6.5" customHeight="1">
      <c r="A60" s="24"/>
      <c r="B60" s="24"/>
      <c r="C60" s="2" t="s">
        <v>52</v>
      </c>
      <c r="D60" s="10">
        <v>0</v>
      </c>
      <c r="E60" s="10">
        <v>0</v>
      </c>
      <c r="F60" s="10">
        <v>2043.8499999999999</v>
      </c>
      <c r="G60" s="11" t="str">
        <f>C60</f>
        <v>(52) Total Indirect Expenses</v>
      </c>
      <c r="H60" s="10">
        <v>0</v>
      </c>
      <c r="I60" s="12">
        <v>0</v>
      </c>
      <c r="J60" s="12">
        <v>0</v>
      </c>
      <c r="K60" s="10">
        <v>0</v>
      </c>
      <c r="L60" s="10">
        <v>0</v>
      </c>
      <c r="M60" s="10">
        <f>L60-K60</f>
        <v>0</v>
      </c>
      <c r="N60" s="13">
        <f>IF(L60&lt;&gt;0,IF(M60&lt;&gt;0,(IF(M60&lt;0,IF(L60&lt;0,(M60/L60)*(-1),M60/ABS(L60)),M60/ABS(L60))),0),IF(M60=0,0,(IF(M60&gt;0,1,-1))))</f>
        <v>0</v>
      </c>
      <c r="O60" s="10">
        <v>2086.04</v>
      </c>
      <c r="P60" s="10">
        <f>H60-K60</f>
        <v>0</v>
      </c>
      <c r="Q60" s="14">
        <v>0</v>
      </c>
      <c r="R60" s="14">
        <v>0</v>
      </c>
      <c r="S60" s="14">
        <v>0</v>
      </c>
      <c r="T60" s="42"/>
    </row>
    <row r="61" spans="1:20" ht="16.5" customHeight="1">
      <c r="A61" s="4"/>
      <c r="B61" s="4"/>
      <c r="C61" s="3"/>
      <c r="D61" s="15"/>
      <c r="E61" s="15"/>
      <c r="F61" s="15"/>
      <c r="G61" s="16"/>
      <c r="H61" s="15"/>
      <c r="I61" s="17"/>
      <c r="J61" s="17"/>
      <c r="K61" s="15"/>
      <c r="L61" s="15"/>
      <c r="M61" s="15"/>
      <c r="N61" s="8"/>
      <c r="O61" s="15"/>
      <c r="P61" s="15"/>
      <c r="T61" s="6"/>
    </row>
    <row r="62" spans="1:20" ht="17.25" customHeight="1">
      <c r="A62" s="24"/>
      <c r="B62" s="24"/>
      <c r="C62" s="2" t="s">
        <v>53</v>
      </c>
      <c r="D62" s="10">
        <v>0</v>
      </c>
      <c r="E62" s="10">
        <v>0</v>
      </c>
      <c r="F62" s="10">
        <v>71581.360000000001</v>
      </c>
      <c r="G62" s="11" t="s">
        <v>71</v>
      </c>
      <c r="H62" s="10">
        <v>179</v>
      </c>
      <c r="I62" s="12">
        <v>0</v>
      </c>
      <c r="J62" s="12">
        <v>0</v>
      </c>
      <c r="K62" s="10">
        <v>478.95999999999998</v>
      </c>
      <c r="L62" s="10">
        <v>120</v>
      </c>
      <c r="M62" s="10">
        <f>L62-K62</f>
        <v>-358.95999999999998</v>
      </c>
      <c r="N62" s="13">
        <f>IF(L62&lt;&gt;0,IF(M62&lt;&gt;0,(IF(M62&lt;0,IF(L62&lt;0,(M62/L62)*(-1),M62/ABS(L62)),M62/ABS(L62))),0),IF(M62=0,0,(IF(M62&gt;0,1,-1))))</f>
        <v>-2.991333333333333</v>
      </c>
      <c r="O62" s="10">
        <v>75294.059999999998</v>
      </c>
      <c r="P62" s="10">
        <f>H62-K62</f>
        <v>-299.95999999999998</v>
      </c>
      <c r="Q62" s="14">
        <v>179</v>
      </c>
      <c r="R62" s="14">
        <v>-358.95999999999998</v>
      </c>
      <c r="S62" s="14">
        <v>-2.9913333333333298</v>
      </c>
      <c r="T62" s="42"/>
    </row>
    <row r="63" spans="1:20" ht="16.5" customHeight="1">
      <c r="A63" s="4"/>
      <c r="B63" s="4"/>
      <c r="C63" s="3"/>
      <c r="D63" s="15"/>
      <c r="E63" s="15"/>
      <c r="F63" s="15"/>
      <c r="G63" s="16"/>
      <c r="H63" s="15"/>
      <c r="I63" s="17"/>
      <c r="J63" s="17"/>
      <c r="K63" s="15"/>
      <c r="L63" s="15"/>
      <c r="M63" s="15"/>
      <c r="N63" s="8"/>
      <c r="O63" s="15"/>
      <c r="P63" s="15"/>
      <c r="T63" s="6"/>
    </row>
    <row r="64" spans="1:20" ht="17.25" customHeight="1">
      <c r="A64" s="24"/>
      <c r="B64" s="24"/>
      <c r="C64" s="2" t="s">
        <v>54</v>
      </c>
      <c r="D64" s="10">
        <v>0</v>
      </c>
      <c r="E64" s="10">
        <v>0</v>
      </c>
      <c r="F64" s="10">
        <v>7888.6400000000003</v>
      </c>
      <c r="G64" s="11" t="s">
        <v>72</v>
      </c>
      <c r="H64" s="10">
        <v>-179</v>
      </c>
      <c r="I64" s="12">
        <v>0</v>
      </c>
      <c r="J64" s="12">
        <v>0</v>
      </c>
      <c r="K64" s="10">
        <v>-478.95999999999998</v>
      </c>
      <c r="L64" s="10">
        <v>-120</v>
      </c>
      <c r="M64" s="10">
        <f>K64-L64</f>
        <v>-358.95999999999998</v>
      </c>
      <c r="N64" s="13">
        <f>IF(L64&lt;&gt;0,IF(M64&lt;&gt;0,(IF(M64&lt;0,IF(L64&lt;0,(M64/L64)*(-1),M64/ABS(L64)),M64/ABS(L64))),0),IF(M64=0,0,(IF(M64&gt;0,1,-1))))</f>
        <v>-2.9913333333333298</v>
      </c>
      <c r="O64" s="10">
        <v>7026.9399999999996</v>
      </c>
      <c r="P64" s="10">
        <f>H64-K64</f>
        <v>299.95999999999998</v>
      </c>
      <c r="Q64" s="14">
        <v>-179</v>
      </c>
      <c r="R64" s="14">
        <v>358.95999999999998</v>
      </c>
      <c r="S64" s="14">
        <v>-2.9913333333333298</v>
      </c>
      <c r="T64" s="42"/>
    </row>
    <row r="65" spans="1:20" ht="16.5" customHeight="1">
      <c r="A65" s="4"/>
      <c r="B65" s="4"/>
      <c r="C65" s="3"/>
      <c r="D65" s="15"/>
      <c r="E65" s="15"/>
      <c r="F65" s="15"/>
      <c r="G65" s="16"/>
      <c r="H65" s="15"/>
      <c r="I65" s="17"/>
      <c r="J65" s="17"/>
      <c r="K65" s="15"/>
      <c r="L65" s="15"/>
      <c r="M65" s="15"/>
      <c r="N65" s="8"/>
      <c r="O65" s="15"/>
      <c r="P65" s="15"/>
      <c r="T65" s="6"/>
    </row>
    <row r="66" spans="1:20" ht="16.5" customHeight="1">
      <c r="A66" s="4"/>
      <c r="B66" s="4"/>
      <c r="C66" s="3" t="s">
        <v>55</v>
      </c>
      <c r="D66" s="15">
        <v>0</v>
      </c>
      <c r="E66" s="15">
        <v>0</v>
      </c>
      <c r="F66" s="15">
        <v>21059.549999999999</v>
      </c>
      <c r="G66" s="16" t="str">
        <f>C66</f>
        <v>(5911) IUT/OVERHEAD</v>
      </c>
      <c r="H66" s="15">
        <v>0</v>
      </c>
      <c r="I66" s="17">
        <v>0</v>
      </c>
      <c r="J66" s="17">
        <v>0</v>
      </c>
      <c r="K66" s="15">
        <v>0</v>
      </c>
      <c r="L66" s="15">
        <v>0</v>
      </c>
      <c r="M66" s="15">
        <f>L66-K66</f>
        <v>0</v>
      </c>
      <c r="N66" s="18">
        <f>IF(L66&lt;&gt;0,IF(M66&lt;&gt;0,(IF(M66&lt;0,IF(L66&lt;0,(M66/L66)*(-1),M66/ABS(L66)),M66/ABS(L66))),0),IF(M66=0,0,(IF(M66&gt;0,1,-1))))</f>
        <v>0</v>
      </c>
      <c r="O66" s="15">
        <v>21059.549999999999</v>
      </c>
      <c r="P66" s="15">
        <f>H66-K66</f>
        <v>0</v>
      </c>
      <c r="Q66" s="19">
        <v>0</v>
      </c>
      <c r="R66" s="19">
        <v>0</v>
      </c>
      <c r="S66" s="19">
        <v>0</v>
      </c>
      <c r="T66" s="6"/>
    </row>
    <row r="67" spans="1:20" ht="17.25" customHeight="1">
      <c r="A67" s="24"/>
      <c r="B67" s="24"/>
      <c r="C67" s="2" t="s">
        <v>56</v>
      </c>
      <c r="D67" s="10">
        <v>0</v>
      </c>
      <c r="E67" s="10">
        <v>0</v>
      </c>
      <c r="F67" s="10">
        <v>21059.549999999999</v>
      </c>
      <c r="G67" s="11" t="str">
        <f>C67</f>
        <v>(OH&amp;TX) TOTAL OVERHEAD /TAXES</v>
      </c>
      <c r="H67" s="10">
        <v>0</v>
      </c>
      <c r="I67" s="12">
        <v>0</v>
      </c>
      <c r="J67" s="12">
        <v>0</v>
      </c>
      <c r="K67" s="10">
        <v>0</v>
      </c>
      <c r="L67" s="10">
        <v>0</v>
      </c>
      <c r="M67" s="10">
        <f>L67-K67</f>
        <v>0</v>
      </c>
      <c r="N67" s="13">
        <f>IF(L67&lt;&gt;0,IF(M67&lt;&gt;0,(IF(M67&lt;0,IF(L67&lt;0,(M67/L67)*(-1),M67/ABS(L67)),M67/ABS(L67))),0),IF(M67=0,0,(IF(M67&gt;0,1,-1))))</f>
        <v>0</v>
      </c>
      <c r="O67" s="10">
        <v>21059.549999999999</v>
      </c>
      <c r="P67" s="10">
        <f>H67-K67</f>
        <v>0</v>
      </c>
      <c r="Q67" s="14">
        <v>0</v>
      </c>
      <c r="R67" s="14">
        <v>0</v>
      </c>
      <c r="S67" s="14">
        <v>0</v>
      </c>
      <c r="T67" s="42"/>
    </row>
    <row r="68" spans="1:20" ht="16.5" customHeight="1">
      <c r="A68" s="4"/>
      <c r="B68" s="4"/>
      <c r="C68" s="3"/>
      <c r="D68" s="15"/>
      <c r="E68" s="15"/>
      <c r="F68" s="15"/>
      <c r="G68" s="16"/>
      <c r="H68" s="15"/>
      <c r="I68" s="17"/>
      <c r="J68" s="17"/>
      <c r="K68" s="15"/>
      <c r="L68" s="15"/>
      <c r="M68" s="15"/>
      <c r="N68" s="8"/>
      <c r="O68" s="15"/>
      <c r="P68" s="15"/>
      <c r="T68" s="6"/>
    </row>
    <row r="69" spans="1:20" ht="17.25" customHeight="1">
      <c r="A69" s="24"/>
      <c r="B69" s="24"/>
      <c r="C69" s="2" t="s">
        <v>57</v>
      </c>
      <c r="D69" s="10">
        <v>0</v>
      </c>
      <c r="E69" s="10">
        <v>0</v>
      </c>
      <c r="F69" s="10">
        <v>92640.910000000003</v>
      </c>
      <c r="G69" s="11" t="s">
        <v>73</v>
      </c>
      <c r="H69" s="10">
        <v>179</v>
      </c>
      <c r="I69" s="12">
        <v>0</v>
      </c>
      <c r="J69" s="12">
        <v>0</v>
      </c>
      <c r="K69" s="10">
        <v>478.95999999999998</v>
      </c>
      <c r="L69" s="10">
        <v>120</v>
      </c>
      <c r="M69" s="10">
        <f>L69-K69</f>
        <v>-358.95999999999998</v>
      </c>
      <c r="N69" s="13">
        <f>IF(L69&lt;&gt;0,IF(M69&lt;&gt;0,(IF(M69&lt;0,IF(L69&lt;0,(M69/L69)*(-1),M69/ABS(L69)),M69/ABS(L69))),0),IF(M69=0,0,(IF(M69&gt;0,1,-1))))</f>
        <v>-2.991333333333333</v>
      </c>
      <c r="O69" s="10">
        <v>96353.610000000001</v>
      </c>
      <c r="P69" s="10">
        <f>H69-K69</f>
        <v>-299.95999999999998</v>
      </c>
      <c r="Q69" s="20">
        <v>179</v>
      </c>
      <c r="R69" s="20">
        <v>-358.95999999999998</v>
      </c>
      <c r="S69" s="20">
        <v>-2.9913333333333298</v>
      </c>
      <c r="T69" s="42"/>
    </row>
    <row r="70" spans="1:20" ht="16.5" customHeight="1">
      <c r="A70" s="4"/>
      <c r="B70" s="4"/>
      <c r="C70" s="3"/>
      <c r="D70" s="15"/>
      <c r="E70" s="15"/>
      <c r="F70" s="15"/>
      <c r="G70" s="16"/>
      <c r="H70" s="15"/>
      <c r="I70" s="17"/>
      <c r="J70" s="17"/>
      <c r="K70" s="15"/>
      <c r="L70" s="15"/>
      <c r="M70" s="15"/>
      <c r="N70" s="8"/>
      <c r="O70" s="15"/>
      <c r="P70" s="15"/>
      <c r="T70" s="6"/>
    </row>
    <row r="71" spans="1:20" ht="17.25" customHeight="1">
      <c r="A71" s="24"/>
      <c r="B71" s="24"/>
      <c r="C71" s="4" t="s">
        <v>58</v>
      </c>
      <c r="D71" s="10">
        <v>0</v>
      </c>
      <c r="E71" s="10">
        <v>0</v>
      </c>
      <c r="F71" s="10">
        <v>-13170.91</v>
      </c>
      <c r="G71" s="11" t="s">
        <v>74</v>
      </c>
      <c r="H71" s="10">
        <v>-179</v>
      </c>
      <c r="I71" s="12">
        <v>0</v>
      </c>
      <c r="J71" s="12">
        <v>0</v>
      </c>
      <c r="K71" s="10">
        <v>-478.95999999999998</v>
      </c>
      <c r="L71" s="10">
        <v>-120</v>
      </c>
      <c r="M71" s="10">
        <f>K71-L71</f>
        <v>-358.95999999999998</v>
      </c>
      <c r="N71" s="13">
        <f>IF(L71&lt;&gt;0,IF(M71&lt;&gt;0,(IF(M71&lt;0,IF(L71&lt;0,(M71/L71)*(-1),M71/ABS(L71)),M71/ABS(L71))),0),IF(M71=0,0,(IF(M71&gt;0,1,-1))))</f>
        <v>-2.9913333333333298</v>
      </c>
      <c r="O71" s="10">
        <v>-14032.610000000001</v>
      </c>
      <c r="P71" s="10">
        <f>H71-K71</f>
        <v>299.95999999999998</v>
      </c>
      <c r="Q71" s="21">
        <v>-179</v>
      </c>
      <c r="R71" s="21">
        <v>358.95999999999998</v>
      </c>
      <c r="S71" s="21">
        <v>-2.9913333333333298</v>
      </c>
      <c r="T71" s="42"/>
    </row>
    <row r="72" spans="1:20" ht="16.5" customHeight="1">
      <c r="A72" s="4"/>
      <c r="B72" s="4"/>
      <c r="C72" s="3"/>
      <c r="D72" s="15"/>
      <c r="E72" s="15"/>
      <c r="F72" s="15"/>
      <c r="G72" s="16"/>
      <c r="H72" s="15"/>
      <c r="I72" s="17"/>
      <c r="J72" s="17"/>
      <c r="K72" s="15"/>
      <c r="L72" s="15"/>
      <c r="M72" s="15"/>
      <c r="N72" s="8"/>
      <c r="O72" s="15"/>
      <c r="P72" s="15"/>
      <c r="T72" s="6"/>
    </row>
    <row r="73" spans="1:20" ht="13.5" customHeight="1">
      <c r="C73" s="4"/>
      <c r="D73" s="15"/>
      <c r="E73" s="15"/>
      <c r="F73" s="15"/>
      <c r="G73" s="16"/>
      <c r="H73" s="15"/>
      <c r="I73" s="17"/>
      <c r="J73" s="17"/>
      <c r="K73" s="15"/>
      <c r="L73" s="15"/>
      <c r="M73" s="15"/>
      <c r="N73" s="8"/>
      <c r="O73" s="15"/>
      <c r="P73" s="15"/>
      <c r="Q73" s="22"/>
      <c r="R73" s="22"/>
      <c r="S73" s="22"/>
    </row>
    <row r="74" spans="1:20" ht="13.5" customHeight="1">
      <c r="C74" s="2" t="s">
        <v>59</v>
      </c>
      <c r="D74" s="10">
        <v>0</v>
      </c>
      <c r="E74" s="10">
        <v>0</v>
      </c>
      <c r="F74" s="10">
        <v>-13170.91</v>
      </c>
      <c r="G74" s="11" t="s">
        <v>75</v>
      </c>
      <c r="H74" s="10">
        <v>-179</v>
      </c>
      <c r="I74" s="12">
        <v>0</v>
      </c>
      <c r="J74" s="12">
        <v>0</v>
      </c>
      <c r="K74" s="10">
        <v>-478.95999999999998</v>
      </c>
      <c r="L74" s="10">
        <v>-120</v>
      </c>
      <c r="M74" s="10">
        <f>K74-L74</f>
        <v>-358.95999999999998</v>
      </c>
      <c r="N74" s="13">
        <f>IF(L74&lt;&gt;0,IF(M74&lt;&gt;0,(IF(M74&lt;0,IF(L74&lt;0,(M74/L74)*(-1),M74/ABS(L74)),M74/ABS(L74))),0),IF(M74=0,0,(IF(M74&gt;0,1,-1))))</f>
        <v>-2.9913333333333298</v>
      </c>
      <c r="O74" s="10">
        <v>-14032.610000000001</v>
      </c>
      <c r="P74" s="10">
        <f>H74-K74</f>
        <v>299.95999999999998</v>
      </c>
      <c r="Q74" s="20">
        <v>-179</v>
      </c>
      <c r="R74" s="20">
        <v>358.95999999999998</v>
      </c>
      <c r="S74" s="20">
        <v>-2.9913333333333298</v>
      </c>
    </row>
    <row r="75" spans="1:20" ht="13.5" customHeight="1">
      <c r="C75" s="2" t="s">
        <v>60</v>
      </c>
      <c r="D75" s="10">
        <v>0</v>
      </c>
      <c r="E75" s="10">
        <v>0</v>
      </c>
      <c r="F75" s="10">
        <v>-13170.91</v>
      </c>
      <c r="G75" s="11" t="s">
        <v>76</v>
      </c>
      <c r="H75" s="10">
        <v>-179</v>
      </c>
      <c r="I75" s="12">
        <v>0</v>
      </c>
      <c r="J75" s="12">
        <v>0</v>
      </c>
      <c r="K75" s="10">
        <v>-478.95999999999998</v>
      </c>
      <c r="L75" s="10">
        <v>-120</v>
      </c>
      <c r="M75" s="10">
        <f>K75-L75</f>
        <v>-358.95999999999998</v>
      </c>
      <c r="N75" s="13">
        <f>IF(L75&lt;&gt;0,IF(M75&lt;&gt;0,(IF(M75&lt;0,IF(L75&lt;0,(M75/L75)*(-1),M75/ABS(L75)),M75/ABS(L75))),0),IF(M75=0,0,(IF(M75&gt;0,1,-1))))</f>
        <v>-2.9913333333333298</v>
      </c>
      <c r="O75" s="10">
        <v>-14032.610000000001</v>
      </c>
      <c r="P75" s="10">
        <f>H75-K75</f>
        <v>299.95999999999998</v>
      </c>
      <c r="Q75" s="20">
        <v>-179</v>
      </c>
      <c r="R75" s="20">
        <v>358.95999999999998</v>
      </c>
      <c r="S75" s="20">
        <v>-2.9913333333333298</v>
      </c>
    </row>
    <row r="76" spans="1:20" ht="16.5" customHeight="1">
      <c r="A76" s="4"/>
      <c r="B76" s="4"/>
      <c r="C76" s="4"/>
      <c r="D76" s="6"/>
      <c r="E76" s="6"/>
      <c r="F76" s="6"/>
      <c r="G76" s="6"/>
      <c r="I76" s="4"/>
      <c r="J76" s="4"/>
      <c r="N76" s="8"/>
      <c r="O76" s="6"/>
      <c r="P76" s="6"/>
      <c r="T76" s="6"/>
    </row>
    <row r="77" spans="1:20" ht="16.5" customHeight="1">
      <c r="A77" s="4"/>
      <c r="B77" s="4"/>
      <c r="C77" s="4"/>
      <c r="D77" s="6"/>
      <c r="E77" s="6"/>
      <c r="F77" s="6"/>
      <c r="G77" s="6"/>
      <c r="I77" s="4"/>
      <c r="J77" s="4"/>
      <c r="N77" s="8"/>
      <c r="O77" s="6"/>
      <c r="P77" s="6"/>
      <c r="T77" s="6"/>
    </row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143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ASSOC-ALA MIDWINTER &amp; ANNUAL: 412-5370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142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 t="s">
        <v>22</v>
      </c>
      <c r="D29" s="15">
        <v>0</v>
      </c>
      <c r="E29" s="15">
        <v>0</v>
      </c>
      <c r="F29" s="15">
        <v>0</v>
      </c>
      <c r="G29" s="16" t="str">
        <f>C29</f>
        <v>(5210) TRANSPORTATION</v>
      </c>
      <c r="H29" s="15">
        <v>400</v>
      </c>
      <c r="I29" s="17">
        <v>0</v>
      </c>
      <c r="J29" s="17">
        <v>0</v>
      </c>
      <c r="K29" s="15">
        <v>0</v>
      </c>
      <c r="L29" s="15">
        <v>0</v>
      </c>
      <c r="M29" s="15">
        <f>L29-K29</f>
        <v>0</v>
      </c>
      <c r="N29" s="18">
        <f>IF(L29&lt;&gt;0,IF(M29&lt;&gt;0,(IF(M29&lt;0,IF(L29&lt;0,(M29/L29)*(-1),M29/ABS(L29)),M29/ABS(L29))),0),IF(M29=0,0,(IF(M29&gt;0,1,-1))))</f>
        <v>0</v>
      </c>
      <c r="O29" s="15">
        <v>0</v>
      </c>
      <c r="P29" s="15">
        <f>H29-K29</f>
        <v>400</v>
      </c>
      <c r="Q29" s="19">
        <v>400</v>
      </c>
      <c r="R29" s="19">
        <v>0</v>
      </c>
      <c r="S29" s="19">
        <v>0</v>
      </c>
      <c r="T29" s="6"/>
    </row>
    <row r="30" spans="1:20" ht="16.5" customHeight="1">
      <c r="C30" s="3" t="s">
        <v>23</v>
      </c>
      <c r="D30" s="15">
        <v>0</v>
      </c>
      <c r="E30" s="15">
        <v>0</v>
      </c>
      <c r="F30" s="15">
        <v>0</v>
      </c>
      <c r="G30" s="16" t="str">
        <f>C30</f>
        <v>(5212) LODGING &amp; MEALS</v>
      </c>
      <c r="H30" s="15">
        <v>150</v>
      </c>
      <c r="I30" s="17">
        <v>0</v>
      </c>
      <c r="J30" s="17">
        <v>0</v>
      </c>
      <c r="K30" s="15">
        <v>0</v>
      </c>
      <c r="L30" s="15">
        <v>0</v>
      </c>
      <c r="M30" s="15">
        <f>L30-K30</f>
        <v>0</v>
      </c>
      <c r="N30" s="18">
        <f>IF(L30&lt;&gt;0,IF(M30&lt;&gt;0,(IF(M30&lt;0,IF(L30&lt;0,(M30/L30)*(-1),M30/ABS(L30)),M30/ABS(L30))),0),IF(M30=0,0,(IF(M30&gt;0,1,-1))))</f>
        <v>0</v>
      </c>
      <c r="O30" s="15">
        <v>0</v>
      </c>
      <c r="P30" s="15">
        <f>H30-K30</f>
        <v>150</v>
      </c>
      <c r="Q30" s="19">
        <v>150</v>
      </c>
      <c r="R30" s="19">
        <v>0</v>
      </c>
      <c r="S30" s="19">
        <v>0</v>
      </c>
    </row>
    <row r="31" spans="1:20" ht="17.25" customHeight="1">
      <c r="A31" s="24"/>
      <c r="B31" s="24"/>
      <c r="C31" s="2" t="s">
        <v>25</v>
      </c>
      <c r="D31" s="10">
        <v>0</v>
      </c>
      <c r="E31" s="10">
        <v>0</v>
      </c>
      <c r="F31" s="10">
        <v>0</v>
      </c>
      <c r="G31" s="11" t="str">
        <f>C31</f>
        <v>(520) Travel and Related Expenses</v>
      </c>
      <c r="H31" s="10">
        <v>550</v>
      </c>
      <c r="I31" s="12">
        <v>0</v>
      </c>
      <c r="J31" s="12">
        <v>0</v>
      </c>
      <c r="K31" s="10">
        <v>0</v>
      </c>
      <c r="L31" s="10">
        <v>0</v>
      </c>
      <c r="M31" s="10">
        <f>L31-K31</f>
        <v>0</v>
      </c>
      <c r="N31" s="13">
        <f>IF(L31&lt;&gt;0,IF(M31&lt;&gt;0,(IF(M31&lt;0,IF(L31&lt;0,(M31/L31)*(-1),M31/ABS(L31)),M31/ABS(L31))),0),IF(M31=0,0,(IF(M31&gt;0,1,-1))))</f>
        <v>0</v>
      </c>
      <c r="O31" s="10">
        <v>0</v>
      </c>
      <c r="P31" s="10">
        <f>H31-K31</f>
        <v>550</v>
      </c>
      <c r="Q31" s="14">
        <v>550</v>
      </c>
      <c r="R31" s="14">
        <v>0</v>
      </c>
      <c r="S31" s="14">
        <v>0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27</v>
      </c>
      <c r="D33" s="15">
        <v>0</v>
      </c>
      <c r="E33" s="15">
        <v>0</v>
      </c>
      <c r="F33" s="15">
        <v>0</v>
      </c>
      <c r="G33" s="16" t="str">
        <f>C33</f>
        <v>(5304) SPEAKER/GUEST EXPENSE</v>
      </c>
      <c r="H33" s="15">
        <v>1100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0</v>
      </c>
      <c r="P33" s="15">
        <f>H33-K33</f>
        <v>1100</v>
      </c>
      <c r="Q33" s="19">
        <v>1100</v>
      </c>
      <c r="R33" s="19">
        <v>0</v>
      </c>
      <c r="S33" s="19">
        <v>0</v>
      </c>
      <c r="T33" s="6"/>
    </row>
    <row r="34" spans="1:20" ht="16.5" customHeight="1">
      <c r="C34" s="3" t="s">
        <v>28</v>
      </c>
      <c r="D34" s="15">
        <v>0</v>
      </c>
      <c r="E34" s="15">
        <v>0</v>
      </c>
      <c r="F34" s="15">
        <v>0</v>
      </c>
      <c r="G34" s="16" t="str">
        <f>C34</f>
        <v>(5305) SPEAKER/GUEST HONORARIUM</v>
      </c>
      <c r="H34" s="15">
        <v>1500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0</v>
      </c>
      <c r="P34" s="15">
        <f>H34-K34</f>
        <v>1500</v>
      </c>
      <c r="Q34" s="19">
        <v>1500</v>
      </c>
      <c r="R34" s="19">
        <v>0</v>
      </c>
      <c r="S34" s="19">
        <v>0</v>
      </c>
    </row>
    <row r="35" spans="1:20" ht="17.25" customHeight="1">
      <c r="A35" s="24"/>
      <c r="B35" s="24"/>
      <c r="C35" s="2" t="s">
        <v>31</v>
      </c>
      <c r="D35" s="10">
        <v>0</v>
      </c>
      <c r="E35" s="10">
        <v>0</v>
      </c>
      <c r="F35" s="10">
        <v>0</v>
      </c>
      <c r="G35" s="11" t="str">
        <f>C35</f>
        <v>(530) Meetings and Conferences</v>
      </c>
      <c r="H35" s="10">
        <v>2600</v>
      </c>
      <c r="I35" s="12">
        <v>0</v>
      </c>
      <c r="J35" s="12">
        <v>0</v>
      </c>
      <c r="K35" s="10">
        <v>0</v>
      </c>
      <c r="L35" s="10">
        <v>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0</v>
      </c>
      <c r="P35" s="10">
        <f>H35-K35</f>
        <v>2600</v>
      </c>
      <c r="Q35" s="14">
        <v>2600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37</v>
      </c>
      <c r="D38" s="15">
        <v>0</v>
      </c>
      <c r="E38" s="15">
        <v>0</v>
      </c>
      <c r="F38" s="15">
        <v>0</v>
      </c>
      <c r="G38" s="16" t="str">
        <f>C38</f>
        <v>(5500) SUPPLIES/OPERATING</v>
      </c>
      <c r="H38" s="15">
        <v>100</v>
      </c>
      <c r="I38" s="17">
        <v>0</v>
      </c>
      <c r="J38" s="17">
        <v>0</v>
      </c>
      <c r="K38" s="15">
        <v>0</v>
      </c>
      <c r="L38" s="15">
        <v>0</v>
      </c>
      <c r="M38" s="15">
        <f>L38-K38</f>
        <v>0</v>
      </c>
      <c r="N38" s="18">
        <f>IF(L38&lt;&gt;0,IF(M38&lt;&gt;0,(IF(M38&lt;0,IF(L38&lt;0,(M38/L38)*(-1),M38/ABS(L38)),M38/ABS(L38))),0),IF(M38=0,0,(IF(M38&gt;0,1,-1))))</f>
        <v>0</v>
      </c>
      <c r="O38" s="15">
        <v>0</v>
      </c>
      <c r="P38" s="15">
        <f>H38-K38</f>
        <v>100</v>
      </c>
      <c r="Q38" s="19">
        <v>100</v>
      </c>
      <c r="R38" s="19">
        <v>0</v>
      </c>
      <c r="S38" s="19">
        <v>0</v>
      </c>
      <c r="T38" s="6"/>
    </row>
    <row r="39" spans="1:20" ht="16.5" customHeight="1">
      <c r="C39" s="3" t="s">
        <v>40</v>
      </c>
      <c r="D39" s="15">
        <v>0</v>
      </c>
      <c r="E39" s="15">
        <v>0</v>
      </c>
      <c r="F39" s="15">
        <v>0</v>
      </c>
      <c r="G39" s="16" t="str">
        <f>C39</f>
        <v>(5599) MISC EXPENSE</v>
      </c>
      <c r="H39" s="15">
        <v>100</v>
      </c>
      <c r="I39" s="17">
        <v>0</v>
      </c>
      <c r="J39" s="17">
        <v>0</v>
      </c>
      <c r="K39" s="15">
        <v>0</v>
      </c>
      <c r="L39" s="15">
        <v>0</v>
      </c>
      <c r="M39" s="15">
        <f>L39-K39</f>
        <v>0</v>
      </c>
      <c r="N39" s="18">
        <f>IF(L39&lt;&gt;0,IF(M39&lt;&gt;0,(IF(M39&lt;0,IF(L39&lt;0,(M39/L39)*(-1),M39/ABS(L39)),M39/ABS(L39))),0),IF(M39=0,0,(IF(M39&gt;0,1,-1))))</f>
        <v>0</v>
      </c>
      <c r="O39" s="15">
        <v>0</v>
      </c>
      <c r="P39" s="15">
        <f>H39-K39</f>
        <v>100</v>
      </c>
      <c r="Q39" s="19">
        <v>100</v>
      </c>
      <c r="R39" s="19">
        <v>0</v>
      </c>
      <c r="S39" s="19">
        <v>0</v>
      </c>
    </row>
    <row r="40" spans="1:20" ht="17.25" customHeight="1">
      <c r="A40" s="24"/>
      <c r="B40" s="24"/>
      <c r="C40" s="2" t="s">
        <v>41</v>
      </c>
      <c r="D40" s="10">
        <v>0</v>
      </c>
      <c r="E40" s="10">
        <v>0</v>
      </c>
      <c r="F40" s="10">
        <v>0</v>
      </c>
      <c r="G40" s="11" t="str">
        <f>C40</f>
        <v>(550) Operating Expenses</v>
      </c>
      <c r="H40" s="10">
        <v>200</v>
      </c>
      <c r="I40" s="12">
        <v>0</v>
      </c>
      <c r="J40" s="12">
        <v>0</v>
      </c>
      <c r="K40" s="10">
        <v>0</v>
      </c>
      <c r="L40" s="10">
        <v>0</v>
      </c>
      <c r="M40" s="10">
        <f>L40-K40</f>
        <v>0</v>
      </c>
      <c r="N40" s="13">
        <f>IF(L40&lt;&gt;0,IF(M40&lt;&gt;0,(IF(M40&lt;0,IF(L40&lt;0,(M40/L40)*(-1),M40/ABS(L40)),M40/ABS(L40))),0),IF(M40=0,0,(IF(M40&gt;0,1,-1))))</f>
        <v>0</v>
      </c>
      <c r="O40" s="10">
        <v>0</v>
      </c>
      <c r="P40" s="10">
        <f>H40-K40</f>
        <v>200</v>
      </c>
      <c r="Q40" s="14">
        <v>200</v>
      </c>
      <c r="R40" s="14">
        <v>0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42</v>
      </c>
      <c r="D42" s="10">
        <v>0</v>
      </c>
      <c r="E42" s="10">
        <v>0</v>
      </c>
      <c r="F42" s="10">
        <v>0</v>
      </c>
      <c r="G42" s="11" t="s">
        <v>70</v>
      </c>
      <c r="H42" s="10">
        <v>3350</v>
      </c>
      <c r="I42" s="12">
        <v>0</v>
      </c>
      <c r="J42" s="12">
        <v>0</v>
      </c>
      <c r="K42" s="10">
        <v>0</v>
      </c>
      <c r="L42" s="10">
        <v>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0</v>
      </c>
      <c r="P42" s="10">
        <f>H42-K42</f>
        <v>3350</v>
      </c>
      <c r="Q42" s="14">
        <v>3350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 t="s">
        <v>47</v>
      </c>
      <c r="D44" s="15">
        <v>0</v>
      </c>
      <c r="E44" s="15">
        <v>0</v>
      </c>
      <c r="F44" s="15">
        <v>0</v>
      </c>
      <c r="G44" s="16" t="str">
        <f>C44</f>
        <v>(5910) IUT/REPRO CTR</v>
      </c>
      <c r="H44" s="15">
        <v>500</v>
      </c>
      <c r="I44" s="17">
        <v>0</v>
      </c>
      <c r="J44" s="17">
        <v>0</v>
      </c>
      <c r="K44" s="15">
        <v>0</v>
      </c>
      <c r="L44" s="15">
        <v>0</v>
      </c>
      <c r="M44" s="15">
        <f>L44-K44</f>
        <v>0</v>
      </c>
      <c r="N44" s="18">
        <f>IF(L44&lt;&gt;0,IF(M44&lt;&gt;0,(IF(M44&lt;0,IF(L44&lt;0,(M44/L44)*(-1),M44/ABS(L44)),M44/ABS(L44))),0),IF(M44=0,0,(IF(M44&gt;0,1,-1))))</f>
        <v>0</v>
      </c>
      <c r="O44" s="15">
        <v>0</v>
      </c>
      <c r="P44" s="15">
        <f>H44-K44</f>
        <v>500</v>
      </c>
      <c r="Q44" s="19">
        <v>500</v>
      </c>
      <c r="R44" s="19">
        <v>0</v>
      </c>
      <c r="S44" s="19">
        <v>0</v>
      </c>
      <c r="T44" s="6"/>
    </row>
    <row r="45" spans="1:20" ht="13.5" hidden="1">
      <c r="A45" s="4"/>
      <c r="B45" s="4"/>
      <c r="C45" s="3" t="s">
        <v>51</v>
      </c>
      <c r="D45" s="15">
        <v>0</v>
      </c>
      <c r="E45" s="15">
        <v>0</v>
      </c>
      <c r="F45" s="15">
        <v>0</v>
      </c>
      <c r="G45" s="16" t="str">
        <f>C45</f>
        <v>(590) IUT</v>
      </c>
      <c r="H45" s="15">
        <v>500</v>
      </c>
      <c r="I45" s="17">
        <v>0</v>
      </c>
      <c r="J45" s="17">
        <v>0</v>
      </c>
      <c r="K45" s="15">
        <v>0</v>
      </c>
      <c r="L45" s="15">
        <v>0</v>
      </c>
      <c r="M45" s="15">
        <f>L45-K45</f>
        <v>0</v>
      </c>
      <c r="N45" s="18">
        <f>IF(L45&lt;&gt;0,IF(M45&lt;&gt;0,(IF(M45&lt;0,IF(L45&lt;0,(M45/L45)*(-1),M45/ABS(L45)),M45/ABS(L45))),0),IF(M45=0,0,(IF(M45&gt;0,1,-1))))</f>
        <v>0</v>
      </c>
      <c r="O45" s="15">
        <v>0</v>
      </c>
      <c r="P45" s="15">
        <f>H45-K45</f>
        <v>500</v>
      </c>
      <c r="Q45" s="19">
        <v>500</v>
      </c>
      <c r="R45" s="19">
        <v>0</v>
      </c>
      <c r="S45" s="19">
        <v>0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52</v>
      </c>
      <c r="D47" s="10">
        <v>0</v>
      </c>
      <c r="E47" s="10">
        <v>0</v>
      </c>
      <c r="F47" s="10">
        <v>0</v>
      </c>
      <c r="G47" s="11" t="str">
        <f>C47</f>
        <v>(52) Total Indirect Expenses</v>
      </c>
      <c r="H47" s="10">
        <v>500</v>
      </c>
      <c r="I47" s="12">
        <v>0</v>
      </c>
      <c r="J47" s="12">
        <v>0</v>
      </c>
      <c r="K47" s="10">
        <v>0</v>
      </c>
      <c r="L47" s="10">
        <v>0</v>
      </c>
      <c r="M47" s="10">
        <f>L47-K47</f>
        <v>0</v>
      </c>
      <c r="N47" s="13">
        <f>IF(L47&lt;&gt;0,IF(M47&lt;&gt;0,(IF(M47&lt;0,IF(L47&lt;0,(M47/L47)*(-1),M47/ABS(L47)),M47/ABS(L47))),0),IF(M47=0,0,(IF(M47&gt;0,1,-1))))</f>
        <v>0</v>
      </c>
      <c r="O47" s="10">
        <v>0</v>
      </c>
      <c r="P47" s="10">
        <f>H47-K47</f>
        <v>500</v>
      </c>
      <c r="Q47" s="14">
        <v>500</v>
      </c>
      <c r="R47" s="14">
        <v>0</v>
      </c>
      <c r="S47" s="14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53</v>
      </c>
      <c r="D49" s="10">
        <v>0</v>
      </c>
      <c r="E49" s="10">
        <v>0</v>
      </c>
      <c r="F49" s="10">
        <v>0</v>
      </c>
      <c r="G49" s="11" t="s">
        <v>71</v>
      </c>
      <c r="H49" s="10">
        <v>3850</v>
      </c>
      <c r="I49" s="12">
        <v>0</v>
      </c>
      <c r="J49" s="12">
        <v>0</v>
      </c>
      <c r="K49" s="10">
        <v>0</v>
      </c>
      <c r="L49" s="10">
        <v>0</v>
      </c>
      <c r="M49" s="10">
        <f>L49-K49</f>
        <v>0</v>
      </c>
      <c r="N49" s="13">
        <f>IF(L49&lt;&gt;0,IF(M49&lt;&gt;0,(IF(M49&lt;0,IF(L49&lt;0,(M49/L49)*(-1),M49/ABS(L49)),M49/ABS(L49))),0),IF(M49=0,0,(IF(M49&gt;0,1,-1))))</f>
        <v>0</v>
      </c>
      <c r="O49" s="10">
        <v>0</v>
      </c>
      <c r="P49" s="10">
        <f>H49-K49</f>
        <v>3850</v>
      </c>
      <c r="Q49" s="14">
        <v>3850</v>
      </c>
      <c r="R49" s="14">
        <v>0</v>
      </c>
      <c r="S49" s="14">
        <v>0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54</v>
      </c>
      <c r="D51" s="10">
        <v>0</v>
      </c>
      <c r="E51" s="10">
        <v>0</v>
      </c>
      <c r="F51" s="10">
        <v>0</v>
      </c>
      <c r="G51" s="11" t="s">
        <v>72</v>
      </c>
      <c r="H51" s="10">
        <v>-3850</v>
      </c>
      <c r="I51" s="12">
        <v>0</v>
      </c>
      <c r="J51" s="12">
        <v>0</v>
      </c>
      <c r="K51" s="10">
        <v>0</v>
      </c>
      <c r="L51" s="10">
        <v>0</v>
      </c>
      <c r="M51" s="10">
        <f>K51-L51</f>
        <v>0</v>
      </c>
      <c r="N51" s="13">
        <f>IF(L51&lt;&gt;0,IF(M51&lt;&gt;0,(IF(M51&lt;0,IF(L51&lt;0,(M51/L51)*(-1),M51/ABS(L51)),M51/ABS(L51))),0),IF(M51=0,0,(IF(M51&gt;0,1,-1))))</f>
        <v>0</v>
      </c>
      <c r="O51" s="10">
        <v>0</v>
      </c>
      <c r="P51" s="10">
        <f>H51-K51</f>
        <v>-3850</v>
      </c>
      <c r="Q51" s="14">
        <v>-3850</v>
      </c>
      <c r="R51" s="14">
        <v>0</v>
      </c>
      <c r="S51" s="14">
        <v>0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57</v>
      </c>
      <c r="D54" s="10">
        <v>0</v>
      </c>
      <c r="E54" s="10">
        <v>0</v>
      </c>
      <c r="F54" s="10">
        <v>0</v>
      </c>
      <c r="G54" s="11" t="s">
        <v>73</v>
      </c>
      <c r="H54" s="10">
        <v>3850</v>
      </c>
      <c r="I54" s="12">
        <v>0</v>
      </c>
      <c r="J54" s="12">
        <v>0</v>
      </c>
      <c r="K54" s="10">
        <v>0</v>
      </c>
      <c r="L54" s="10">
        <v>0</v>
      </c>
      <c r="M54" s="10">
        <f>L54-K54</f>
        <v>0</v>
      </c>
      <c r="N54" s="13">
        <f>IF(L54&lt;&gt;0,IF(M54&lt;&gt;0,(IF(M54&lt;0,IF(L54&lt;0,(M54/L54)*(-1),M54/ABS(L54)),M54/ABS(L54))),0),IF(M54=0,0,(IF(M54&gt;0,1,-1))))</f>
        <v>0</v>
      </c>
      <c r="O54" s="10">
        <v>0</v>
      </c>
      <c r="P54" s="10">
        <f>H54-K54</f>
        <v>3850</v>
      </c>
      <c r="Q54" s="20">
        <v>3850</v>
      </c>
      <c r="R54" s="20">
        <v>0</v>
      </c>
      <c r="S54" s="20">
        <v>0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58</v>
      </c>
      <c r="D56" s="10">
        <v>0</v>
      </c>
      <c r="E56" s="10">
        <v>0</v>
      </c>
      <c r="F56" s="10">
        <v>0</v>
      </c>
      <c r="G56" s="11" t="s">
        <v>74</v>
      </c>
      <c r="H56" s="10">
        <v>-3850</v>
      </c>
      <c r="I56" s="12">
        <v>0</v>
      </c>
      <c r="J56" s="12">
        <v>0</v>
      </c>
      <c r="K56" s="10">
        <v>0</v>
      </c>
      <c r="L56" s="10">
        <v>0</v>
      </c>
      <c r="M56" s="10">
        <f>K56-L56</f>
        <v>0</v>
      </c>
      <c r="N56" s="13">
        <f>IF(L56&lt;&gt;0,IF(M56&lt;&gt;0,(IF(M56&lt;0,IF(L56&lt;0,(M56/L56)*(-1),M56/ABS(L56)),M56/ABS(L56))),0),IF(M56=0,0,(IF(M56&gt;0,1,-1))))</f>
        <v>0</v>
      </c>
      <c r="O56" s="10">
        <v>0</v>
      </c>
      <c r="P56" s="10">
        <f>H56-K56</f>
        <v>-3850</v>
      </c>
      <c r="Q56" s="21">
        <v>-3850</v>
      </c>
      <c r="R56" s="21">
        <v>0</v>
      </c>
      <c r="S56" s="21">
        <v>0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C58" s="4"/>
      <c r="D58" s="15"/>
      <c r="E58" s="15"/>
      <c r="F58" s="15"/>
      <c r="G58" s="16"/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</row>
    <row r="59" spans="1:20" ht="13.5" customHeight="1">
      <c r="C59" s="2" t="s">
        <v>59</v>
      </c>
      <c r="D59" s="10">
        <v>0</v>
      </c>
      <c r="E59" s="10">
        <v>0</v>
      </c>
      <c r="F59" s="10">
        <v>0</v>
      </c>
      <c r="G59" s="11" t="s">
        <v>75</v>
      </c>
      <c r="H59" s="10">
        <v>-3850</v>
      </c>
      <c r="I59" s="12">
        <v>0</v>
      </c>
      <c r="J59" s="12">
        <v>0</v>
      </c>
      <c r="K59" s="10">
        <v>0</v>
      </c>
      <c r="L59" s="10">
        <v>0</v>
      </c>
      <c r="M59" s="10">
        <f>K59-L59</f>
        <v>0</v>
      </c>
      <c r="N59" s="13">
        <f>IF(L59&lt;&gt;0,IF(M59&lt;&gt;0,(IF(M59&lt;0,IF(L59&lt;0,(M59/L59)*(-1),M59/ABS(L59)),M59/ABS(L59))),0),IF(M59=0,0,(IF(M59&gt;0,1,-1))))</f>
        <v>0</v>
      </c>
      <c r="O59" s="10">
        <v>0</v>
      </c>
      <c r="P59" s="10">
        <f>H59-K59</f>
        <v>-3850</v>
      </c>
      <c r="Q59" s="20">
        <v>-3850</v>
      </c>
      <c r="R59" s="20">
        <v>0</v>
      </c>
      <c r="S59" s="20">
        <v>0</v>
      </c>
    </row>
    <row r="60" spans="1:20" ht="13.5" customHeight="1">
      <c r="C60" s="2" t="s">
        <v>60</v>
      </c>
      <c r="D60" s="10">
        <v>0</v>
      </c>
      <c r="E60" s="10">
        <v>0</v>
      </c>
      <c r="F60" s="10">
        <v>0</v>
      </c>
      <c r="G60" s="11" t="s">
        <v>76</v>
      </c>
      <c r="H60" s="10">
        <v>-3850</v>
      </c>
      <c r="I60" s="12">
        <v>0</v>
      </c>
      <c r="J60" s="12">
        <v>0</v>
      </c>
      <c r="K60" s="10">
        <v>0</v>
      </c>
      <c r="L60" s="10">
        <v>0</v>
      </c>
      <c r="M60" s="10">
        <f>K60-L60</f>
        <v>0</v>
      </c>
      <c r="N60" s="13">
        <f>IF(L60&lt;&gt;0,IF(M60&lt;&gt;0,(IF(M60&lt;0,IF(L60&lt;0,(M60/L60)*(-1),M60/ABS(L60)),M60/ABS(L60))),0),IF(M60=0,0,(IF(M60&gt;0,1,-1))))</f>
        <v>0</v>
      </c>
      <c r="O60" s="10">
        <v>0</v>
      </c>
      <c r="P60" s="10">
        <f>H60-K60</f>
        <v>-3850</v>
      </c>
      <c r="Q60" s="20">
        <v>-3850</v>
      </c>
      <c r="R60" s="20">
        <v>0</v>
      </c>
      <c r="S60" s="20">
        <v>0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143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1: 412-5387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146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1250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1250</v>
      </c>
      <c r="Q23" s="19">
        <v>1250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1250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1250</v>
      </c>
      <c r="Q24" s="14">
        <v>1250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9</v>
      </c>
      <c r="D27" s="15">
        <v>0</v>
      </c>
      <c r="E27" s="15">
        <v>0</v>
      </c>
      <c r="F27" s="15">
        <v>0</v>
      </c>
      <c r="G27" s="16" t="str">
        <f>C27</f>
        <v>(4400) DONATIONS/HONORARIA</v>
      </c>
      <c r="H27" s="15">
        <v>4000</v>
      </c>
      <c r="I27" s="17">
        <v>0</v>
      </c>
      <c r="J27" s="17">
        <v>0</v>
      </c>
      <c r="K27" s="15">
        <v>0</v>
      </c>
      <c r="L27" s="15">
        <v>0</v>
      </c>
      <c r="M27" s="15">
        <f>K27-L27</f>
        <v>0</v>
      </c>
      <c r="N27" s="18">
        <f>IF(L27&lt;&gt;0,IF(M27&lt;&gt;0,(IF(M27&lt;0,IF(L27&lt;0,(M27/L27)*(-1),M27/ABS(L27)),M27/ABS(L27))),0),IF(M27=0,0,(IF(M27&gt;0,1,-1))))</f>
        <v>0</v>
      </c>
      <c r="O27" s="15">
        <v>0</v>
      </c>
      <c r="P27" s="15">
        <f>H27-K27</f>
        <v>4000</v>
      </c>
      <c r="Q27" s="19">
        <v>4000</v>
      </c>
      <c r="R27" s="19">
        <v>0</v>
      </c>
      <c r="S27" s="19">
        <v>0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0</v>
      </c>
      <c r="G28" s="11" t="str">
        <f>C28</f>
        <v>(440) Subtotal Misc.</v>
      </c>
      <c r="H28" s="10">
        <v>4000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4000</v>
      </c>
      <c r="Q28" s="14">
        <v>4000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0</v>
      </c>
      <c r="E30" s="10">
        <v>0</v>
      </c>
      <c r="F30" s="10">
        <v>0</v>
      </c>
      <c r="G30" s="11" t="s">
        <v>69</v>
      </c>
      <c r="H30" s="10">
        <v>5250</v>
      </c>
      <c r="I30" s="12">
        <v>0</v>
      </c>
      <c r="J30" s="12">
        <v>0</v>
      </c>
      <c r="K30" s="10">
        <v>0</v>
      </c>
      <c r="L30" s="10">
        <v>0</v>
      </c>
      <c r="M30" s="10">
        <f>K30-L30</f>
        <v>0</v>
      </c>
      <c r="N30" s="13">
        <f>IF(L30&lt;&gt;0,IF(M30&lt;&gt;0,(IF(M30&lt;0,IF(L30&lt;0,(M30/L30)*(-1),M30/ABS(L30)),M30/ABS(L30))),0),IF(M30=0,0,(IF(M30&gt;0,1,-1))))</f>
        <v>0</v>
      </c>
      <c r="O30" s="10">
        <v>0</v>
      </c>
      <c r="P30" s="10">
        <f>H30-K30</f>
        <v>5250</v>
      </c>
      <c r="Q30" s="14">
        <v>5250</v>
      </c>
      <c r="R30" s="14">
        <v>0</v>
      </c>
      <c r="S30" s="14">
        <v>0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26</v>
      </c>
      <c r="D35" s="15">
        <v>0</v>
      </c>
      <c r="E35" s="15">
        <v>0</v>
      </c>
      <c r="F35" s="15">
        <v>0</v>
      </c>
      <c r="G35" s="16" t="str">
        <f>C35</f>
        <v>(5302) MEAL FUNCTIONS</v>
      </c>
      <c r="H35" s="15">
        <v>800</v>
      </c>
      <c r="I35" s="17">
        <v>0</v>
      </c>
      <c r="J35" s="17">
        <v>0</v>
      </c>
      <c r="K35" s="15">
        <v>0</v>
      </c>
      <c r="L35" s="15">
        <v>0</v>
      </c>
      <c r="M35" s="15">
        <f>L35-K35</f>
        <v>0</v>
      </c>
      <c r="N35" s="18">
        <f>IF(L35&lt;&gt;0,IF(M35&lt;&gt;0,(IF(M35&lt;0,IF(L35&lt;0,(M35/L35)*(-1),M35/ABS(L35)),M35/ABS(L35))),0),IF(M35=0,0,(IF(M35&gt;0,1,-1))))</f>
        <v>0</v>
      </c>
      <c r="O35" s="15">
        <v>0</v>
      </c>
      <c r="P35" s="15">
        <f>H35-K35</f>
        <v>800</v>
      </c>
      <c r="Q35" s="19">
        <v>800</v>
      </c>
      <c r="R35" s="19">
        <v>0</v>
      </c>
      <c r="S35" s="19">
        <v>0</v>
      </c>
      <c r="T35" s="6"/>
    </row>
    <row r="36" spans="1:20" ht="16.5" customHeight="1">
      <c r="C36" s="3" t="s">
        <v>29</v>
      </c>
      <c r="D36" s="15">
        <v>0</v>
      </c>
      <c r="E36" s="15">
        <v>0</v>
      </c>
      <c r="F36" s="15">
        <v>0</v>
      </c>
      <c r="G36" s="16" t="str">
        <f>C36</f>
        <v>(5306) AWARDS</v>
      </c>
      <c r="H36" s="15">
        <v>3000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0</v>
      </c>
      <c r="P36" s="15">
        <f>H36-K36</f>
        <v>3000</v>
      </c>
      <c r="Q36" s="19">
        <v>3000</v>
      </c>
      <c r="R36" s="19">
        <v>0</v>
      </c>
      <c r="S36" s="19">
        <v>0</v>
      </c>
    </row>
    <row r="37" spans="1:20" ht="16.5" customHeight="1">
      <c r="C37" s="3" t="s">
        <v>30</v>
      </c>
      <c r="D37" s="15">
        <v>0</v>
      </c>
      <c r="E37" s="15">
        <v>0</v>
      </c>
      <c r="F37" s="15">
        <v>0</v>
      </c>
      <c r="G37" s="16" t="str">
        <f>C37</f>
        <v>(5309) AUDIO/VISUAL EQUIPMENT RENTAL &amp; LABOR</v>
      </c>
      <c r="H37" s="15">
        <v>800</v>
      </c>
      <c r="I37" s="17">
        <v>0</v>
      </c>
      <c r="J37" s="17">
        <v>0</v>
      </c>
      <c r="K37" s="15">
        <v>0</v>
      </c>
      <c r="L37" s="15">
        <v>0</v>
      </c>
      <c r="M37" s="15">
        <f>L37-K37</f>
        <v>0</v>
      </c>
      <c r="N37" s="18">
        <f>IF(L37&lt;&gt;0,IF(M37&lt;&gt;0,(IF(M37&lt;0,IF(L37&lt;0,(M37/L37)*(-1),M37/ABS(L37)),M37/ABS(L37))),0),IF(M37=0,0,(IF(M37&gt;0,1,-1))))</f>
        <v>0</v>
      </c>
      <c r="O37" s="15">
        <v>0</v>
      </c>
      <c r="P37" s="15">
        <f>H37-K37</f>
        <v>800</v>
      </c>
      <c r="Q37" s="19">
        <v>800</v>
      </c>
      <c r="R37" s="19">
        <v>0</v>
      </c>
      <c r="S37" s="19">
        <v>0</v>
      </c>
    </row>
    <row r="38" spans="1:20" ht="17.25" customHeight="1">
      <c r="A38" s="24"/>
      <c r="B38" s="24"/>
      <c r="C38" s="2" t="s">
        <v>31</v>
      </c>
      <c r="D38" s="10">
        <v>0</v>
      </c>
      <c r="E38" s="10">
        <v>0</v>
      </c>
      <c r="F38" s="10">
        <v>0</v>
      </c>
      <c r="G38" s="11" t="str">
        <f>C38</f>
        <v>(530) Meetings and Conferences</v>
      </c>
      <c r="H38" s="10">
        <v>4600</v>
      </c>
      <c r="I38" s="12">
        <v>0</v>
      </c>
      <c r="J38" s="12">
        <v>0</v>
      </c>
      <c r="K38" s="10">
        <v>0</v>
      </c>
      <c r="L38" s="10">
        <v>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0</v>
      </c>
      <c r="P38" s="10">
        <f>H38-K38</f>
        <v>4600</v>
      </c>
      <c r="Q38" s="14">
        <v>4600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42</v>
      </c>
      <c r="D42" s="10">
        <v>0</v>
      </c>
      <c r="E42" s="10">
        <v>0</v>
      </c>
      <c r="F42" s="10">
        <v>0</v>
      </c>
      <c r="G42" s="11" t="s">
        <v>70</v>
      </c>
      <c r="H42" s="10">
        <v>4600</v>
      </c>
      <c r="I42" s="12">
        <v>0</v>
      </c>
      <c r="J42" s="12">
        <v>0</v>
      </c>
      <c r="K42" s="10">
        <v>0</v>
      </c>
      <c r="L42" s="10">
        <v>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0</v>
      </c>
      <c r="P42" s="10">
        <f>H42-K42</f>
        <v>4600</v>
      </c>
      <c r="Q42" s="14">
        <v>4600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53</v>
      </c>
      <c r="D46" s="10">
        <v>0</v>
      </c>
      <c r="E46" s="10">
        <v>0</v>
      </c>
      <c r="F46" s="10">
        <v>0</v>
      </c>
      <c r="G46" s="11" t="s">
        <v>71</v>
      </c>
      <c r="H46" s="10">
        <v>4600</v>
      </c>
      <c r="I46" s="12">
        <v>0</v>
      </c>
      <c r="J46" s="12">
        <v>0</v>
      </c>
      <c r="K46" s="10">
        <v>0</v>
      </c>
      <c r="L46" s="10">
        <v>0</v>
      </c>
      <c r="M46" s="10">
        <f>L46-K46</f>
        <v>0</v>
      </c>
      <c r="N46" s="13">
        <f>IF(L46&lt;&gt;0,IF(M46&lt;&gt;0,(IF(M46&lt;0,IF(L46&lt;0,(M46/L46)*(-1),M46/ABS(L46)),M46/ABS(L46))),0),IF(M46=0,0,(IF(M46&gt;0,1,-1))))</f>
        <v>0</v>
      </c>
      <c r="O46" s="10">
        <v>0</v>
      </c>
      <c r="P46" s="10">
        <f>H46-K46</f>
        <v>4600</v>
      </c>
      <c r="Q46" s="14">
        <v>4600</v>
      </c>
      <c r="R46" s="14">
        <v>0</v>
      </c>
      <c r="S46" s="14">
        <v>0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54</v>
      </c>
      <c r="D48" s="10">
        <v>0</v>
      </c>
      <c r="E48" s="10">
        <v>0</v>
      </c>
      <c r="F48" s="10">
        <v>0</v>
      </c>
      <c r="G48" s="11" t="s">
        <v>72</v>
      </c>
      <c r="H48" s="10">
        <v>650</v>
      </c>
      <c r="I48" s="12">
        <v>0</v>
      </c>
      <c r="J48" s="12">
        <v>0</v>
      </c>
      <c r="K48" s="10">
        <v>0</v>
      </c>
      <c r="L48" s="10">
        <v>0</v>
      </c>
      <c r="M48" s="10">
        <f>K48-L48</f>
        <v>0</v>
      </c>
      <c r="N48" s="13">
        <f>IF(L48&lt;&gt;0,IF(M48&lt;&gt;0,(IF(M48&lt;0,IF(L48&lt;0,(M48/L48)*(-1),M48/ABS(L48)),M48/ABS(L48))),0),IF(M48=0,0,(IF(M48&gt;0,1,-1))))</f>
        <v>0</v>
      </c>
      <c r="O48" s="10">
        <v>0</v>
      </c>
      <c r="P48" s="10">
        <f>H48-K48</f>
        <v>650</v>
      </c>
      <c r="Q48" s="14">
        <v>650</v>
      </c>
      <c r="R48" s="14">
        <v>0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 t="s">
        <v>55</v>
      </c>
      <c r="D50" s="15">
        <v>0</v>
      </c>
      <c r="E50" s="15">
        <v>0</v>
      </c>
      <c r="F50" s="15">
        <v>0</v>
      </c>
      <c r="G50" s="16" t="str">
        <f>C50</f>
        <v>(5911) IUT/OVERHEAD</v>
      </c>
      <c r="H50" s="15">
        <v>331</v>
      </c>
      <c r="I50" s="17">
        <v>0</v>
      </c>
      <c r="J50" s="17">
        <v>0</v>
      </c>
      <c r="K50" s="15">
        <v>0</v>
      </c>
      <c r="L50" s="15">
        <v>0</v>
      </c>
      <c r="M50" s="15">
        <f>L50-K50</f>
        <v>0</v>
      </c>
      <c r="N50" s="18">
        <f>IF(L50&lt;&gt;0,IF(M50&lt;&gt;0,(IF(M50&lt;0,IF(L50&lt;0,(M50/L50)*(-1),M50/ABS(L50)),M50/ABS(L50))),0),IF(M50=0,0,(IF(M50&gt;0,1,-1))))</f>
        <v>0</v>
      </c>
      <c r="O50" s="15">
        <v>0</v>
      </c>
      <c r="P50" s="15">
        <f>H50-K50</f>
        <v>331</v>
      </c>
      <c r="Q50" s="19">
        <v>331</v>
      </c>
      <c r="R50" s="19">
        <v>0</v>
      </c>
      <c r="S50" s="19">
        <v>0</v>
      </c>
      <c r="T50" s="6"/>
    </row>
    <row r="51" spans="1:20" ht="17.25" customHeight="1">
      <c r="A51" s="24"/>
      <c r="B51" s="24"/>
      <c r="C51" s="2" t="s">
        <v>56</v>
      </c>
      <c r="D51" s="10">
        <v>0</v>
      </c>
      <c r="E51" s="10">
        <v>0</v>
      </c>
      <c r="F51" s="10">
        <v>0</v>
      </c>
      <c r="G51" s="11" t="str">
        <f>C51</f>
        <v>(OH&amp;TX) TOTAL OVERHEAD /TAXES</v>
      </c>
      <c r="H51" s="10">
        <v>331</v>
      </c>
      <c r="I51" s="12">
        <v>0</v>
      </c>
      <c r="J51" s="12">
        <v>0</v>
      </c>
      <c r="K51" s="10">
        <v>0</v>
      </c>
      <c r="L51" s="10">
        <v>0</v>
      </c>
      <c r="M51" s="10">
        <f>L51-K51</f>
        <v>0</v>
      </c>
      <c r="N51" s="13">
        <f>IF(L51&lt;&gt;0,IF(M51&lt;&gt;0,(IF(M51&lt;0,IF(L51&lt;0,(M51/L51)*(-1),M51/ABS(L51)),M51/ABS(L51))),0),IF(M51=0,0,(IF(M51&gt;0,1,-1))))</f>
        <v>0</v>
      </c>
      <c r="O51" s="10">
        <v>0</v>
      </c>
      <c r="P51" s="10">
        <f>H51-K51</f>
        <v>331</v>
      </c>
      <c r="Q51" s="14">
        <v>331</v>
      </c>
      <c r="R51" s="14">
        <v>0</v>
      </c>
      <c r="S51" s="14">
        <v>0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57</v>
      </c>
      <c r="D53" s="10">
        <v>0</v>
      </c>
      <c r="E53" s="10">
        <v>0</v>
      </c>
      <c r="F53" s="10">
        <v>0</v>
      </c>
      <c r="G53" s="11" t="s">
        <v>73</v>
      </c>
      <c r="H53" s="10">
        <v>4931</v>
      </c>
      <c r="I53" s="12">
        <v>0</v>
      </c>
      <c r="J53" s="12">
        <v>0</v>
      </c>
      <c r="K53" s="10">
        <v>0</v>
      </c>
      <c r="L53" s="10">
        <v>0</v>
      </c>
      <c r="M53" s="10">
        <f>L53-K53</f>
        <v>0</v>
      </c>
      <c r="N53" s="13">
        <f>IF(L53&lt;&gt;0,IF(M53&lt;&gt;0,(IF(M53&lt;0,IF(L53&lt;0,(M53/L53)*(-1),M53/ABS(L53)),M53/ABS(L53))),0),IF(M53=0,0,(IF(M53&gt;0,1,-1))))</f>
        <v>0</v>
      </c>
      <c r="O53" s="10">
        <v>0</v>
      </c>
      <c r="P53" s="10">
        <f>H53-K53</f>
        <v>4931</v>
      </c>
      <c r="Q53" s="20">
        <v>4931</v>
      </c>
      <c r="R53" s="20">
        <v>0</v>
      </c>
      <c r="S53" s="20">
        <v>0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4" t="s">
        <v>58</v>
      </c>
      <c r="D55" s="10">
        <v>0</v>
      </c>
      <c r="E55" s="10">
        <v>0</v>
      </c>
      <c r="F55" s="10">
        <v>0</v>
      </c>
      <c r="G55" s="11" t="s">
        <v>74</v>
      </c>
      <c r="H55" s="10">
        <v>319</v>
      </c>
      <c r="I55" s="12">
        <v>0</v>
      </c>
      <c r="J55" s="12">
        <v>0</v>
      </c>
      <c r="K55" s="10">
        <v>0</v>
      </c>
      <c r="L55" s="10">
        <v>0</v>
      </c>
      <c r="M55" s="10">
        <f>K55-L55</f>
        <v>0</v>
      </c>
      <c r="N55" s="13">
        <f>IF(L55&lt;&gt;0,IF(M55&lt;&gt;0,(IF(M55&lt;0,IF(L55&lt;0,(M55/L55)*(-1),M55/ABS(L55)),M55/ABS(L55))),0),IF(M55=0,0,(IF(M55&gt;0,1,-1))))</f>
        <v>0</v>
      </c>
      <c r="O55" s="10">
        <v>0</v>
      </c>
      <c r="P55" s="10">
        <f>H55-K55</f>
        <v>319</v>
      </c>
      <c r="Q55" s="21">
        <v>319</v>
      </c>
      <c r="R55" s="21">
        <v>0</v>
      </c>
      <c r="S55" s="21">
        <v>0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3.5" customHeight="1">
      <c r="C57" s="4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Q57" s="22"/>
      <c r="R57" s="22"/>
      <c r="S57" s="22"/>
    </row>
    <row r="58" spans="1:20" ht="13.5" customHeight="1">
      <c r="C58" s="2" t="s">
        <v>59</v>
      </c>
      <c r="D58" s="10">
        <v>0</v>
      </c>
      <c r="E58" s="10">
        <v>0</v>
      </c>
      <c r="F58" s="10">
        <v>0</v>
      </c>
      <c r="G58" s="11" t="s">
        <v>75</v>
      </c>
      <c r="H58" s="10">
        <v>319</v>
      </c>
      <c r="I58" s="12">
        <v>0</v>
      </c>
      <c r="J58" s="12">
        <v>0</v>
      </c>
      <c r="K58" s="10">
        <v>0</v>
      </c>
      <c r="L58" s="10">
        <v>0</v>
      </c>
      <c r="M58" s="10">
        <f>K58-L58</f>
        <v>0</v>
      </c>
      <c r="N58" s="13">
        <f>IF(L58&lt;&gt;0,IF(M58&lt;&gt;0,(IF(M58&lt;0,IF(L58&lt;0,(M58/L58)*(-1),M58/ABS(L58)),M58/ABS(L58))),0),IF(M58=0,0,(IF(M58&gt;0,1,-1))))</f>
        <v>0</v>
      </c>
      <c r="O58" s="10">
        <v>0</v>
      </c>
      <c r="P58" s="10">
        <f>H58-K58</f>
        <v>319</v>
      </c>
      <c r="Q58" s="20">
        <v>319</v>
      </c>
      <c r="R58" s="20">
        <v>0</v>
      </c>
      <c r="S58" s="20">
        <v>0</v>
      </c>
    </row>
    <row r="59" spans="1:20" ht="13.5" customHeight="1">
      <c r="C59" s="2" t="s">
        <v>60</v>
      </c>
      <c r="D59" s="10">
        <v>0</v>
      </c>
      <c r="E59" s="10">
        <v>0</v>
      </c>
      <c r="F59" s="10">
        <v>0</v>
      </c>
      <c r="G59" s="11" t="s">
        <v>76</v>
      </c>
      <c r="H59" s="10">
        <v>319</v>
      </c>
      <c r="I59" s="12">
        <v>0</v>
      </c>
      <c r="J59" s="12">
        <v>0</v>
      </c>
      <c r="K59" s="10">
        <v>0</v>
      </c>
      <c r="L59" s="10">
        <v>0</v>
      </c>
      <c r="M59" s="10">
        <f>K59-L59</f>
        <v>0</v>
      </c>
      <c r="N59" s="13">
        <f>IF(L59&lt;&gt;0,IF(M59&lt;&gt;0,(IF(M59&lt;0,IF(L59&lt;0,(M59/L59)*(-1),M59/ABS(L59)),M59/ABS(L59))),0),IF(M59=0,0,(IF(M59&gt;0,1,-1))))</f>
        <v>0</v>
      </c>
      <c r="O59" s="10">
        <v>0</v>
      </c>
      <c r="P59" s="10">
        <f>H59-K59</f>
        <v>319</v>
      </c>
      <c r="Q59" s="20">
        <v>319</v>
      </c>
      <c r="R59" s="20">
        <v>0</v>
      </c>
      <c r="S59" s="20">
        <v>0</v>
      </c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150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2: 412-5388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149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2800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2800</v>
      </c>
      <c r="Q23" s="19">
        <v>2800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2800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2800</v>
      </c>
      <c r="Q24" s="14">
        <v>2800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69</v>
      </c>
      <c r="H28" s="10">
        <v>2800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2800</v>
      </c>
      <c r="Q28" s="14">
        <v>2800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26</v>
      </c>
      <c r="D33" s="15">
        <v>0</v>
      </c>
      <c r="E33" s="15">
        <v>0</v>
      </c>
      <c r="F33" s="15">
        <v>0</v>
      </c>
      <c r="G33" s="16" t="str">
        <f>C33</f>
        <v>(5302) MEAL FUNCTIONS</v>
      </c>
      <c r="H33" s="15">
        <v>300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0</v>
      </c>
      <c r="P33" s="15">
        <f>H33-K33</f>
        <v>300</v>
      </c>
      <c r="Q33" s="19">
        <v>300</v>
      </c>
      <c r="R33" s="19">
        <v>0</v>
      </c>
      <c r="S33" s="19">
        <v>0</v>
      </c>
      <c r="T33" s="6"/>
    </row>
    <row r="34" spans="1:20" ht="16.5" customHeight="1">
      <c r="C34" s="3" t="s">
        <v>30</v>
      </c>
      <c r="D34" s="15">
        <v>0</v>
      </c>
      <c r="E34" s="15">
        <v>0</v>
      </c>
      <c r="F34" s="15">
        <v>0</v>
      </c>
      <c r="G34" s="16" t="str">
        <f>C34</f>
        <v>(5309) AUDIO/VISUAL EQUIPMENT RENTAL &amp; LABOR</v>
      </c>
      <c r="H34" s="15">
        <v>800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0</v>
      </c>
      <c r="P34" s="15">
        <f>H34-K34</f>
        <v>800</v>
      </c>
      <c r="Q34" s="19">
        <v>800</v>
      </c>
      <c r="R34" s="19">
        <v>0</v>
      </c>
      <c r="S34" s="19">
        <v>0</v>
      </c>
    </row>
    <row r="35" spans="1:20" ht="17.25" customHeight="1">
      <c r="A35" s="24"/>
      <c r="B35" s="24"/>
      <c r="C35" s="2" t="s">
        <v>31</v>
      </c>
      <c r="D35" s="10">
        <v>0</v>
      </c>
      <c r="E35" s="10">
        <v>0</v>
      </c>
      <c r="F35" s="10">
        <v>0</v>
      </c>
      <c r="G35" s="11" t="str">
        <f>C35</f>
        <v>(530) Meetings and Conferences</v>
      </c>
      <c r="H35" s="10">
        <v>1100</v>
      </c>
      <c r="I35" s="12">
        <v>0</v>
      </c>
      <c r="J35" s="12">
        <v>0</v>
      </c>
      <c r="K35" s="10">
        <v>0</v>
      </c>
      <c r="L35" s="10">
        <v>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0</v>
      </c>
      <c r="P35" s="10">
        <f>H35-K35</f>
        <v>1100</v>
      </c>
      <c r="Q35" s="14">
        <v>1100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7.25" customHeight="1">
      <c r="A39" s="24"/>
      <c r="B39" s="24"/>
      <c r="C39" s="2" t="s">
        <v>42</v>
      </c>
      <c r="D39" s="10">
        <v>0</v>
      </c>
      <c r="E39" s="10">
        <v>0</v>
      </c>
      <c r="F39" s="10">
        <v>0</v>
      </c>
      <c r="G39" s="11" t="s">
        <v>70</v>
      </c>
      <c r="H39" s="10">
        <v>1100</v>
      </c>
      <c r="I39" s="12">
        <v>0</v>
      </c>
      <c r="J39" s="12">
        <v>0</v>
      </c>
      <c r="K39" s="10">
        <v>0</v>
      </c>
      <c r="L39" s="10">
        <v>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0</v>
      </c>
      <c r="P39" s="10">
        <f>H39-K39</f>
        <v>1100</v>
      </c>
      <c r="Q39" s="14">
        <v>1100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53</v>
      </c>
      <c r="D43" s="10">
        <v>0</v>
      </c>
      <c r="E43" s="10">
        <v>0</v>
      </c>
      <c r="F43" s="10">
        <v>0</v>
      </c>
      <c r="G43" s="11" t="s">
        <v>71</v>
      </c>
      <c r="H43" s="10">
        <v>1100</v>
      </c>
      <c r="I43" s="12">
        <v>0</v>
      </c>
      <c r="J43" s="12">
        <v>0</v>
      </c>
      <c r="K43" s="10">
        <v>0</v>
      </c>
      <c r="L43" s="10">
        <v>0</v>
      </c>
      <c r="M43" s="10">
        <f>L43-K43</f>
        <v>0</v>
      </c>
      <c r="N43" s="13">
        <f>IF(L43&lt;&gt;0,IF(M43&lt;&gt;0,(IF(M43&lt;0,IF(L43&lt;0,(M43/L43)*(-1),M43/ABS(L43)),M43/ABS(L43))),0),IF(M43=0,0,(IF(M43&gt;0,1,-1))))</f>
        <v>0</v>
      </c>
      <c r="O43" s="10">
        <v>0</v>
      </c>
      <c r="P43" s="10">
        <f>H43-K43</f>
        <v>1100</v>
      </c>
      <c r="Q43" s="14">
        <v>1100</v>
      </c>
      <c r="R43" s="14">
        <v>0</v>
      </c>
      <c r="S43" s="14">
        <v>0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7.25" customHeight="1">
      <c r="A45" s="24"/>
      <c r="B45" s="24"/>
      <c r="C45" s="2" t="s">
        <v>54</v>
      </c>
      <c r="D45" s="10">
        <v>0</v>
      </c>
      <c r="E45" s="10">
        <v>0</v>
      </c>
      <c r="F45" s="10">
        <v>0</v>
      </c>
      <c r="G45" s="11" t="s">
        <v>72</v>
      </c>
      <c r="H45" s="10">
        <v>1700</v>
      </c>
      <c r="I45" s="12">
        <v>0</v>
      </c>
      <c r="J45" s="12">
        <v>0</v>
      </c>
      <c r="K45" s="10">
        <v>0</v>
      </c>
      <c r="L45" s="10">
        <v>0</v>
      </c>
      <c r="M45" s="10">
        <f>K45-L45</f>
        <v>0</v>
      </c>
      <c r="N45" s="13">
        <f>IF(L45&lt;&gt;0,IF(M45&lt;&gt;0,(IF(M45&lt;0,IF(L45&lt;0,(M45/L45)*(-1),M45/ABS(L45)),M45/ABS(L45))),0),IF(M45=0,0,(IF(M45&gt;0,1,-1))))</f>
        <v>0</v>
      </c>
      <c r="O45" s="10">
        <v>0</v>
      </c>
      <c r="P45" s="10">
        <f>H45-K45</f>
        <v>1700</v>
      </c>
      <c r="Q45" s="14">
        <v>1700</v>
      </c>
      <c r="R45" s="14">
        <v>0</v>
      </c>
      <c r="S45" s="14">
        <v>0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4"/>
      <c r="B47" s="4"/>
      <c r="C47" s="3" t="s">
        <v>55</v>
      </c>
      <c r="D47" s="15">
        <v>0</v>
      </c>
      <c r="E47" s="15">
        <v>0</v>
      </c>
      <c r="F47" s="15">
        <v>0</v>
      </c>
      <c r="G47" s="16" t="str">
        <f>C47</f>
        <v>(5911) IUT/OVERHEAD</v>
      </c>
      <c r="H47" s="15">
        <v>742</v>
      </c>
      <c r="I47" s="17">
        <v>0</v>
      </c>
      <c r="J47" s="17">
        <v>0</v>
      </c>
      <c r="K47" s="15">
        <v>0</v>
      </c>
      <c r="L47" s="15">
        <v>0</v>
      </c>
      <c r="M47" s="15">
        <f>L47-K47</f>
        <v>0</v>
      </c>
      <c r="N47" s="18">
        <f>IF(L47&lt;&gt;0,IF(M47&lt;&gt;0,(IF(M47&lt;0,IF(L47&lt;0,(M47/L47)*(-1),M47/ABS(L47)),M47/ABS(L47))),0),IF(M47=0,0,(IF(M47&gt;0,1,-1))))</f>
        <v>0</v>
      </c>
      <c r="O47" s="15">
        <v>0</v>
      </c>
      <c r="P47" s="15">
        <f>H47-K47</f>
        <v>742</v>
      </c>
      <c r="Q47" s="19">
        <v>742</v>
      </c>
      <c r="R47" s="19">
        <v>0</v>
      </c>
      <c r="S47" s="19">
        <v>0</v>
      </c>
      <c r="T47" s="6"/>
    </row>
    <row r="48" spans="1:20" ht="17.25" customHeight="1">
      <c r="A48" s="24"/>
      <c r="B48" s="24"/>
      <c r="C48" s="2" t="s">
        <v>56</v>
      </c>
      <c r="D48" s="10">
        <v>0</v>
      </c>
      <c r="E48" s="10">
        <v>0</v>
      </c>
      <c r="F48" s="10">
        <v>0</v>
      </c>
      <c r="G48" s="11" t="str">
        <f>C48</f>
        <v>(OH&amp;TX) TOTAL OVERHEAD /TAXES</v>
      </c>
      <c r="H48" s="10">
        <v>742</v>
      </c>
      <c r="I48" s="12">
        <v>0</v>
      </c>
      <c r="J48" s="12">
        <v>0</v>
      </c>
      <c r="K48" s="10">
        <v>0</v>
      </c>
      <c r="L48" s="10">
        <v>0</v>
      </c>
      <c r="M48" s="10">
        <f>L48-K48</f>
        <v>0</v>
      </c>
      <c r="N48" s="13">
        <f>IF(L48&lt;&gt;0,IF(M48&lt;&gt;0,(IF(M48&lt;0,IF(L48&lt;0,(M48/L48)*(-1),M48/ABS(L48)),M48/ABS(L48))),0),IF(M48=0,0,(IF(M48&gt;0,1,-1))))</f>
        <v>0</v>
      </c>
      <c r="O48" s="10">
        <v>0</v>
      </c>
      <c r="P48" s="10">
        <f>H48-K48</f>
        <v>742</v>
      </c>
      <c r="Q48" s="14">
        <v>742</v>
      </c>
      <c r="R48" s="14">
        <v>0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57</v>
      </c>
      <c r="D50" s="10">
        <v>0</v>
      </c>
      <c r="E50" s="10">
        <v>0</v>
      </c>
      <c r="F50" s="10">
        <v>0</v>
      </c>
      <c r="G50" s="11" t="s">
        <v>73</v>
      </c>
      <c r="H50" s="10">
        <v>1842</v>
      </c>
      <c r="I50" s="12">
        <v>0</v>
      </c>
      <c r="J50" s="12">
        <v>0</v>
      </c>
      <c r="K50" s="10">
        <v>0</v>
      </c>
      <c r="L50" s="10">
        <v>0</v>
      </c>
      <c r="M50" s="10">
        <f>L50-K50</f>
        <v>0</v>
      </c>
      <c r="N50" s="13">
        <f>IF(L50&lt;&gt;0,IF(M50&lt;&gt;0,(IF(M50&lt;0,IF(L50&lt;0,(M50/L50)*(-1),M50/ABS(L50)),M50/ABS(L50))),0),IF(M50=0,0,(IF(M50&gt;0,1,-1))))</f>
        <v>0</v>
      </c>
      <c r="O50" s="10">
        <v>0</v>
      </c>
      <c r="P50" s="10">
        <f>H50-K50</f>
        <v>1842</v>
      </c>
      <c r="Q50" s="20">
        <v>1842</v>
      </c>
      <c r="R50" s="20">
        <v>0</v>
      </c>
      <c r="S50" s="20">
        <v>0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4" t="s">
        <v>58</v>
      </c>
      <c r="D52" s="10">
        <v>0</v>
      </c>
      <c r="E52" s="10">
        <v>0</v>
      </c>
      <c r="F52" s="10">
        <v>0</v>
      </c>
      <c r="G52" s="11" t="s">
        <v>74</v>
      </c>
      <c r="H52" s="10">
        <v>958</v>
      </c>
      <c r="I52" s="12">
        <v>0</v>
      </c>
      <c r="J52" s="12">
        <v>0</v>
      </c>
      <c r="K52" s="10">
        <v>0</v>
      </c>
      <c r="L52" s="10">
        <v>0</v>
      </c>
      <c r="M52" s="10">
        <f>K52-L52</f>
        <v>0</v>
      </c>
      <c r="N52" s="13">
        <f>IF(L52&lt;&gt;0,IF(M52&lt;&gt;0,(IF(M52&lt;0,IF(L52&lt;0,(M52/L52)*(-1),M52/ABS(L52)),M52/ABS(L52))),0),IF(M52=0,0,(IF(M52&gt;0,1,-1))))</f>
        <v>0</v>
      </c>
      <c r="O52" s="10">
        <v>0</v>
      </c>
      <c r="P52" s="10">
        <f>H52-K52</f>
        <v>958</v>
      </c>
      <c r="Q52" s="21">
        <v>958</v>
      </c>
      <c r="R52" s="21">
        <v>0</v>
      </c>
      <c r="S52" s="21">
        <v>0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3.5" customHeight="1">
      <c r="C54" s="4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Q54" s="22"/>
      <c r="R54" s="22"/>
      <c r="S54" s="22"/>
    </row>
    <row r="55" spans="1:20" ht="13.5" customHeight="1">
      <c r="C55" s="2" t="s">
        <v>59</v>
      </c>
      <c r="D55" s="10">
        <v>0</v>
      </c>
      <c r="E55" s="10">
        <v>0</v>
      </c>
      <c r="F55" s="10">
        <v>0</v>
      </c>
      <c r="G55" s="11" t="s">
        <v>75</v>
      </c>
      <c r="H55" s="10">
        <v>958</v>
      </c>
      <c r="I55" s="12">
        <v>0</v>
      </c>
      <c r="J55" s="12">
        <v>0</v>
      </c>
      <c r="K55" s="10">
        <v>0</v>
      </c>
      <c r="L55" s="10">
        <v>0</v>
      </c>
      <c r="M55" s="10">
        <f>K55-L55</f>
        <v>0</v>
      </c>
      <c r="N55" s="13">
        <f>IF(L55&lt;&gt;0,IF(M55&lt;&gt;0,(IF(M55&lt;0,IF(L55&lt;0,(M55/L55)*(-1),M55/ABS(L55)),M55/ABS(L55))),0),IF(M55=0,0,(IF(M55&gt;0,1,-1))))</f>
        <v>0</v>
      </c>
      <c r="O55" s="10">
        <v>0</v>
      </c>
      <c r="P55" s="10">
        <f>H55-K55</f>
        <v>958</v>
      </c>
      <c r="Q55" s="20">
        <v>958</v>
      </c>
      <c r="R55" s="20">
        <v>0</v>
      </c>
      <c r="S55" s="20">
        <v>0</v>
      </c>
    </row>
    <row r="56" spans="1:20" ht="13.5" customHeight="1">
      <c r="C56" s="2" t="s">
        <v>60</v>
      </c>
      <c r="D56" s="10">
        <v>0</v>
      </c>
      <c r="E56" s="10">
        <v>0</v>
      </c>
      <c r="F56" s="10">
        <v>0</v>
      </c>
      <c r="G56" s="11" t="s">
        <v>76</v>
      </c>
      <c r="H56" s="10">
        <v>958</v>
      </c>
      <c r="I56" s="12">
        <v>0</v>
      </c>
      <c r="J56" s="12">
        <v>0</v>
      </c>
      <c r="K56" s="10">
        <v>0</v>
      </c>
      <c r="L56" s="10">
        <v>0</v>
      </c>
      <c r="M56" s="10">
        <f>K56-L56</f>
        <v>0</v>
      </c>
      <c r="N56" s="13">
        <f>IF(L56&lt;&gt;0,IF(M56&lt;&gt;0,(IF(M56&lt;0,IF(L56&lt;0,(M56/L56)*(-1),M56/ABS(L56)),M56/ABS(L56))),0),IF(M56=0,0,(IF(M56&gt;0,1,-1))))</f>
        <v>0</v>
      </c>
      <c r="O56" s="10">
        <v>0</v>
      </c>
      <c r="P56" s="10">
        <f>H56-K56</f>
        <v>958</v>
      </c>
      <c r="Q56" s="20">
        <v>958</v>
      </c>
      <c r="R56" s="20">
        <v>0</v>
      </c>
      <c r="S56" s="20">
        <v>0</v>
      </c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150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3: 412-5389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152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2800</v>
      </c>
      <c r="I23" s="17">
        <v>0</v>
      </c>
      <c r="J23" s="17">
        <v>0</v>
      </c>
      <c r="K23" s="15">
        <v>0</v>
      </c>
      <c r="L23" s="15">
        <v>0</v>
      </c>
      <c r="M23" s="15">
        <f>K23-L23</f>
        <v>0</v>
      </c>
      <c r="N23" s="18">
        <f>IF(L23&lt;&gt;0,IF(M23&lt;&gt;0,(IF(M23&lt;0,IF(L23&lt;0,(M23/L23)*(-1),M23/ABS(L23)),M23/ABS(L23))),0),IF(M23=0,0,(IF(M23&gt;0,1,-1))))</f>
        <v>0</v>
      </c>
      <c r="O23" s="15">
        <v>0</v>
      </c>
      <c r="P23" s="15">
        <f>H23-K23</f>
        <v>2800</v>
      </c>
      <c r="Q23" s="19">
        <v>2800</v>
      </c>
      <c r="R23" s="19">
        <v>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2800</v>
      </c>
      <c r="I24" s="12">
        <v>0</v>
      </c>
      <c r="J24" s="12">
        <v>0</v>
      </c>
      <c r="K24" s="10">
        <v>0</v>
      </c>
      <c r="L24" s="10">
        <v>0</v>
      </c>
      <c r="M24" s="10">
        <f>K24-L24</f>
        <v>0</v>
      </c>
      <c r="N24" s="13">
        <f>IF(L24&lt;&gt;0,IF(M24&lt;&gt;0,(IF(M24&lt;0,IF(L24&lt;0,(M24/L24)*(-1),M24/ABS(L24)),M24/ABS(L24))),0),IF(M24=0,0,(IF(M24&gt;0,1,-1))))</f>
        <v>0</v>
      </c>
      <c r="O24" s="10">
        <v>0</v>
      </c>
      <c r="P24" s="10">
        <f>H24-K24</f>
        <v>2800</v>
      </c>
      <c r="Q24" s="14">
        <v>2800</v>
      </c>
      <c r="R24" s="14">
        <v>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69</v>
      </c>
      <c r="H28" s="10">
        <v>2800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2800</v>
      </c>
      <c r="Q28" s="14">
        <v>2800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26</v>
      </c>
      <c r="D33" s="15">
        <v>0</v>
      </c>
      <c r="E33" s="15">
        <v>0</v>
      </c>
      <c r="F33" s="15">
        <v>0</v>
      </c>
      <c r="G33" s="16" t="str">
        <f>C33</f>
        <v>(5302) MEAL FUNCTIONS</v>
      </c>
      <c r="H33" s="15">
        <v>300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0</v>
      </c>
      <c r="P33" s="15">
        <f>H33-K33</f>
        <v>300</v>
      </c>
      <c r="Q33" s="19">
        <v>300</v>
      </c>
      <c r="R33" s="19">
        <v>0</v>
      </c>
      <c r="S33" s="19">
        <v>0</v>
      </c>
      <c r="T33" s="6"/>
    </row>
    <row r="34" spans="1:20" ht="16.5" customHeight="1">
      <c r="C34" s="3" t="s">
        <v>30</v>
      </c>
      <c r="D34" s="15">
        <v>0</v>
      </c>
      <c r="E34" s="15">
        <v>0</v>
      </c>
      <c r="F34" s="15">
        <v>0</v>
      </c>
      <c r="G34" s="16" t="str">
        <f>C34</f>
        <v>(5309) AUDIO/VISUAL EQUIPMENT RENTAL &amp; LABOR</v>
      </c>
      <c r="H34" s="15">
        <v>800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0</v>
      </c>
      <c r="P34" s="15">
        <f>H34-K34</f>
        <v>800</v>
      </c>
      <c r="Q34" s="19">
        <v>800</v>
      </c>
      <c r="R34" s="19">
        <v>0</v>
      </c>
      <c r="S34" s="19">
        <v>0</v>
      </c>
    </row>
    <row r="35" spans="1:20" ht="17.25" customHeight="1">
      <c r="A35" s="24"/>
      <c r="B35" s="24"/>
      <c r="C35" s="2" t="s">
        <v>31</v>
      </c>
      <c r="D35" s="10">
        <v>0</v>
      </c>
      <c r="E35" s="10">
        <v>0</v>
      </c>
      <c r="F35" s="10">
        <v>0</v>
      </c>
      <c r="G35" s="11" t="str">
        <f>C35</f>
        <v>(530) Meetings and Conferences</v>
      </c>
      <c r="H35" s="10">
        <v>1100</v>
      </c>
      <c r="I35" s="12">
        <v>0</v>
      </c>
      <c r="J35" s="12">
        <v>0</v>
      </c>
      <c r="K35" s="10">
        <v>0</v>
      </c>
      <c r="L35" s="10">
        <v>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0</v>
      </c>
      <c r="P35" s="10">
        <f>H35-K35</f>
        <v>1100</v>
      </c>
      <c r="Q35" s="14">
        <v>1100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7.25" customHeight="1">
      <c r="A39" s="24"/>
      <c r="B39" s="24"/>
      <c r="C39" s="2" t="s">
        <v>42</v>
      </c>
      <c r="D39" s="10">
        <v>0</v>
      </c>
      <c r="E39" s="10">
        <v>0</v>
      </c>
      <c r="F39" s="10">
        <v>0</v>
      </c>
      <c r="G39" s="11" t="s">
        <v>70</v>
      </c>
      <c r="H39" s="10">
        <v>1100</v>
      </c>
      <c r="I39" s="12">
        <v>0</v>
      </c>
      <c r="J39" s="12">
        <v>0</v>
      </c>
      <c r="K39" s="10">
        <v>0</v>
      </c>
      <c r="L39" s="10">
        <v>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0</v>
      </c>
      <c r="P39" s="10">
        <f>H39-K39</f>
        <v>1100</v>
      </c>
      <c r="Q39" s="14">
        <v>1100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53</v>
      </c>
      <c r="D43" s="10">
        <v>0</v>
      </c>
      <c r="E43" s="10">
        <v>0</v>
      </c>
      <c r="F43" s="10">
        <v>0</v>
      </c>
      <c r="G43" s="11" t="s">
        <v>71</v>
      </c>
      <c r="H43" s="10">
        <v>1100</v>
      </c>
      <c r="I43" s="12">
        <v>0</v>
      </c>
      <c r="J43" s="12">
        <v>0</v>
      </c>
      <c r="K43" s="10">
        <v>0</v>
      </c>
      <c r="L43" s="10">
        <v>0</v>
      </c>
      <c r="M43" s="10">
        <f>L43-K43</f>
        <v>0</v>
      </c>
      <c r="N43" s="13">
        <f>IF(L43&lt;&gt;0,IF(M43&lt;&gt;0,(IF(M43&lt;0,IF(L43&lt;0,(M43/L43)*(-1),M43/ABS(L43)),M43/ABS(L43))),0),IF(M43=0,0,(IF(M43&gt;0,1,-1))))</f>
        <v>0</v>
      </c>
      <c r="O43" s="10">
        <v>0</v>
      </c>
      <c r="P43" s="10">
        <f>H43-K43</f>
        <v>1100</v>
      </c>
      <c r="Q43" s="14">
        <v>1100</v>
      </c>
      <c r="R43" s="14">
        <v>0</v>
      </c>
      <c r="S43" s="14">
        <v>0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7.25" customHeight="1">
      <c r="A45" s="24"/>
      <c r="B45" s="24"/>
      <c r="C45" s="2" t="s">
        <v>54</v>
      </c>
      <c r="D45" s="10">
        <v>0</v>
      </c>
      <c r="E45" s="10">
        <v>0</v>
      </c>
      <c r="F45" s="10">
        <v>0</v>
      </c>
      <c r="G45" s="11" t="s">
        <v>72</v>
      </c>
      <c r="H45" s="10">
        <v>1700</v>
      </c>
      <c r="I45" s="12">
        <v>0</v>
      </c>
      <c r="J45" s="12">
        <v>0</v>
      </c>
      <c r="K45" s="10">
        <v>0</v>
      </c>
      <c r="L45" s="10">
        <v>0</v>
      </c>
      <c r="M45" s="10">
        <f>K45-L45</f>
        <v>0</v>
      </c>
      <c r="N45" s="13">
        <f>IF(L45&lt;&gt;0,IF(M45&lt;&gt;0,(IF(M45&lt;0,IF(L45&lt;0,(M45/L45)*(-1),M45/ABS(L45)),M45/ABS(L45))),0),IF(M45=0,0,(IF(M45&gt;0,1,-1))))</f>
        <v>0</v>
      </c>
      <c r="O45" s="10">
        <v>0</v>
      </c>
      <c r="P45" s="10">
        <f>H45-K45</f>
        <v>1700</v>
      </c>
      <c r="Q45" s="14">
        <v>1700</v>
      </c>
      <c r="R45" s="14">
        <v>0</v>
      </c>
      <c r="S45" s="14">
        <v>0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4"/>
      <c r="B47" s="4"/>
      <c r="C47" s="3" t="s">
        <v>55</v>
      </c>
      <c r="D47" s="15">
        <v>0</v>
      </c>
      <c r="E47" s="15">
        <v>0</v>
      </c>
      <c r="F47" s="15">
        <v>0</v>
      </c>
      <c r="G47" s="16" t="str">
        <f>C47</f>
        <v>(5911) IUT/OVERHEAD</v>
      </c>
      <c r="H47" s="15">
        <v>742</v>
      </c>
      <c r="I47" s="17">
        <v>0</v>
      </c>
      <c r="J47" s="17">
        <v>0</v>
      </c>
      <c r="K47" s="15">
        <v>0</v>
      </c>
      <c r="L47" s="15">
        <v>0</v>
      </c>
      <c r="M47" s="15">
        <f>L47-K47</f>
        <v>0</v>
      </c>
      <c r="N47" s="18">
        <f>IF(L47&lt;&gt;0,IF(M47&lt;&gt;0,(IF(M47&lt;0,IF(L47&lt;0,(M47/L47)*(-1),M47/ABS(L47)),M47/ABS(L47))),0),IF(M47=0,0,(IF(M47&gt;0,1,-1))))</f>
        <v>0</v>
      </c>
      <c r="O47" s="15">
        <v>0</v>
      </c>
      <c r="P47" s="15">
        <f>H47-K47</f>
        <v>742</v>
      </c>
      <c r="Q47" s="19">
        <v>742</v>
      </c>
      <c r="R47" s="19">
        <v>0</v>
      </c>
      <c r="S47" s="19">
        <v>0</v>
      </c>
      <c r="T47" s="6"/>
    </row>
    <row r="48" spans="1:20" ht="17.25" customHeight="1">
      <c r="A48" s="24"/>
      <c r="B48" s="24"/>
      <c r="C48" s="2" t="s">
        <v>56</v>
      </c>
      <c r="D48" s="10">
        <v>0</v>
      </c>
      <c r="E48" s="10">
        <v>0</v>
      </c>
      <c r="F48" s="10">
        <v>0</v>
      </c>
      <c r="G48" s="11" t="str">
        <f>C48</f>
        <v>(OH&amp;TX) TOTAL OVERHEAD /TAXES</v>
      </c>
      <c r="H48" s="10">
        <v>742</v>
      </c>
      <c r="I48" s="12">
        <v>0</v>
      </c>
      <c r="J48" s="12">
        <v>0</v>
      </c>
      <c r="K48" s="10">
        <v>0</v>
      </c>
      <c r="L48" s="10">
        <v>0</v>
      </c>
      <c r="M48" s="10">
        <f>L48-K48</f>
        <v>0</v>
      </c>
      <c r="N48" s="13">
        <f>IF(L48&lt;&gt;0,IF(M48&lt;&gt;0,(IF(M48&lt;0,IF(L48&lt;0,(M48/L48)*(-1),M48/ABS(L48)),M48/ABS(L48))),0),IF(M48=0,0,(IF(M48&gt;0,1,-1))))</f>
        <v>0</v>
      </c>
      <c r="O48" s="10">
        <v>0</v>
      </c>
      <c r="P48" s="10">
        <f>H48-K48</f>
        <v>742</v>
      </c>
      <c r="Q48" s="14">
        <v>742</v>
      </c>
      <c r="R48" s="14">
        <v>0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57</v>
      </c>
      <c r="D50" s="10">
        <v>0</v>
      </c>
      <c r="E50" s="10">
        <v>0</v>
      </c>
      <c r="F50" s="10">
        <v>0</v>
      </c>
      <c r="G50" s="11" t="s">
        <v>73</v>
      </c>
      <c r="H50" s="10">
        <v>1842</v>
      </c>
      <c r="I50" s="12">
        <v>0</v>
      </c>
      <c r="J50" s="12">
        <v>0</v>
      </c>
      <c r="K50" s="10">
        <v>0</v>
      </c>
      <c r="L50" s="10">
        <v>0</v>
      </c>
      <c r="M50" s="10">
        <f>L50-K50</f>
        <v>0</v>
      </c>
      <c r="N50" s="13">
        <f>IF(L50&lt;&gt;0,IF(M50&lt;&gt;0,(IF(M50&lt;0,IF(L50&lt;0,(M50/L50)*(-1),M50/ABS(L50)),M50/ABS(L50))),0),IF(M50=0,0,(IF(M50&gt;0,1,-1))))</f>
        <v>0</v>
      </c>
      <c r="O50" s="10">
        <v>0</v>
      </c>
      <c r="P50" s="10">
        <f>H50-K50</f>
        <v>1842</v>
      </c>
      <c r="Q50" s="20">
        <v>1842</v>
      </c>
      <c r="R50" s="20">
        <v>0</v>
      </c>
      <c r="S50" s="20">
        <v>0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4" t="s">
        <v>58</v>
      </c>
      <c r="D52" s="10">
        <v>0</v>
      </c>
      <c r="E52" s="10">
        <v>0</v>
      </c>
      <c r="F52" s="10">
        <v>0</v>
      </c>
      <c r="G52" s="11" t="s">
        <v>74</v>
      </c>
      <c r="H52" s="10">
        <v>958</v>
      </c>
      <c r="I52" s="12">
        <v>0</v>
      </c>
      <c r="J52" s="12">
        <v>0</v>
      </c>
      <c r="K52" s="10">
        <v>0</v>
      </c>
      <c r="L52" s="10">
        <v>0</v>
      </c>
      <c r="M52" s="10">
        <f>K52-L52</f>
        <v>0</v>
      </c>
      <c r="N52" s="13">
        <f>IF(L52&lt;&gt;0,IF(M52&lt;&gt;0,(IF(M52&lt;0,IF(L52&lt;0,(M52/L52)*(-1),M52/ABS(L52)),M52/ABS(L52))),0),IF(M52=0,0,(IF(M52&gt;0,1,-1))))</f>
        <v>0</v>
      </c>
      <c r="O52" s="10">
        <v>0</v>
      </c>
      <c r="P52" s="10">
        <f>H52-K52</f>
        <v>958</v>
      </c>
      <c r="Q52" s="21">
        <v>958</v>
      </c>
      <c r="R52" s="21">
        <v>0</v>
      </c>
      <c r="S52" s="21">
        <v>0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3.5" customHeight="1">
      <c r="C54" s="4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Q54" s="22"/>
      <c r="R54" s="22"/>
      <c r="S54" s="22"/>
    </row>
    <row r="55" spans="1:20" ht="13.5" customHeight="1">
      <c r="C55" s="2" t="s">
        <v>59</v>
      </c>
      <c r="D55" s="10">
        <v>0</v>
      </c>
      <c r="E55" s="10">
        <v>0</v>
      </c>
      <c r="F55" s="10">
        <v>0</v>
      </c>
      <c r="G55" s="11" t="s">
        <v>75</v>
      </c>
      <c r="H55" s="10">
        <v>958</v>
      </c>
      <c r="I55" s="12">
        <v>0</v>
      </c>
      <c r="J55" s="12">
        <v>0</v>
      </c>
      <c r="K55" s="10">
        <v>0</v>
      </c>
      <c r="L55" s="10">
        <v>0</v>
      </c>
      <c r="M55" s="10">
        <f>K55-L55</f>
        <v>0</v>
      </c>
      <c r="N55" s="13">
        <f>IF(L55&lt;&gt;0,IF(M55&lt;&gt;0,(IF(M55&lt;0,IF(L55&lt;0,(M55/L55)*(-1),M55/ABS(L55)),M55/ABS(L55))),0),IF(M55=0,0,(IF(M55&gt;0,1,-1))))</f>
        <v>0</v>
      </c>
      <c r="O55" s="10">
        <v>0</v>
      </c>
      <c r="P55" s="10">
        <f>H55-K55</f>
        <v>958</v>
      </c>
      <c r="Q55" s="20">
        <v>958</v>
      </c>
      <c r="R55" s="20">
        <v>0</v>
      </c>
      <c r="S55" s="20">
        <v>0</v>
      </c>
    </row>
    <row r="56" spans="1:20" ht="13.5" customHeight="1">
      <c r="C56" s="2" t="s">
        <v>60</v>
      </c>
      <c r="D56" s="10">
        <v>0</v>
      </c>
      <c r="E56" s="10">
        <v>0</v>
      </c>
      <c r="F56" s="10">
        <v>0</v>
      </c>
      <c r="G56" s="11" t="s">
        <v>76</v>
      </c>
      <c r="H56" s="10">
        <v>958</v>
      </c>
      <c r="I56" s="12">
        <v>0</v>
      </c>
      <c r="J56" s="12">
        <v>0</v>
      </c>
      <c r="K56" s="10">
        <v>0</v>
      </c>
      <c r="L56" s="10">
        <v>0</v>
      </c>
      <c r="M56" s="10">
        <f>K56-L56</f>
        <v>0</v>
      </c>
      <c r="N56" s="13">
        <f>IF(L56&lt;&gt;0,IF(M56&lt;&gt;0,(IF(M56&lt;0,IF(L56&lt;0,(M56/L56)*(-1),M56/ABS(L56)),M56/ABS(L56))),0),IF(M56=0,0,(IF(M56&gt;0,1,-1))))</f>
        <v>0</v>
      </c>
      <c r="O56" s="10">
        <v>0</v>
      </c>
      <c r="P56" s="10">
        <f>H56-K56</f>
        <v>958</v>
      </c>
      <c r="Q56" s="20">
        <v>958</v>
      </c>
      <c r="R56" s="20">
        <v>0</v>
      </c>
      <c r="S56" s="20">
        <v>0</v>
      </c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87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LITA: 412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81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7.25" customHeight="1">
      <c r="A17" s="24"/>
      <c r="B17" s="24"/>
      <c r="C17" s="2" t="s">
        <v>0</v>
      </c>
      <c r="D17" s="10">
        <v>0</v>
      </c>
      <c r="E17" s="10">
        <v>0</v>
      </c>
      <c r="F17" s="10">
        <v>371827.06</v>
      </c>
      <c r="G17" s="11" t="str">
        <f>C17</f>
        <v>(3000) BEGINNING NET ASSETS</v>
      </c>
      <c r="H17" s="10">
        <v>0</v>
      </c>
      <c r="I17" s="12">
        <v>0</v>
      </c>
      <c r="J17" s="12">
        <v>0</v>
      </c>
      <c r="K17" s="10">
        <v>0</v>
      </c>
      <c r="L17" s="10">
        <v>0</v>
      </c>
      <c r="M17" s="10">
        <f>K17-L17</f>
        <v>0</v>
      </c>
      <c r="N17" s="13">
        <f>IF(L17&lt;&gt;0,IF(M17&lt;&gt;0,(IF(M17&lt;0,IF(L17&lt;0,(M17/L17)*(-1),M17/ABS(L17)),M17/ABS(L17))),0),IF(M17=0,0,(IF(M17&gt;0,1,-1))))</f>
        <v>0</v>
      </c>
      <c r="O17" s="10">
        <v>371827.06</v>
      </c>
      <c r="P17" s="10">
        <f>H17-K17</f>
        <v>0</v>
      </c>
      <c r="Q17" s="14">
        <v>0</v>
      </c>
      <c r="R17" s="14">
        <v>0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9658.5200000000004</v>
      </c>
      <c r="E19" s="15">
        <v>10160</v>
      </c>
      <c r="F19" s="15">
        <v>10764.860000000001</v>
      </c>
      <c r="G19" s="16" t="str">
        <f>C19</f>
        <v>(4000) DUES/PERSONAL</v>
      </c>
      <c r="H19" s="15">
        <v>121920</v>
      </c>
      <c r="I19" s="17">
        <v>501.48000000000002</v>
      </c>
      <c r="J19" s="17">
        <v>0.049358267716535398</v>
      </c>
      <c r="K19" s="15">
        <v>29190.450000000001</v>
      </c>
      <c r="L19" s="15">
        <v>30480</v>
      </c>
      <c r="M19" s="15">
        <f>K19-L19</f>
        <v>-1289.5499999999993</v>
      </c>
      <c r="N19" s="18">
        <f>IF(L19&lt;&gt;0,IF(M19&lt;&gt;0,(IF(M19&lt;0,IF(L19&lt;0,(M19/L19)*(-1),M19/ABS(L19)),M19/ABS(L19))),0),IF(M19=0,0,(IF(M19&gt;0,1,-1))))</f>
        <v>-0.04230807086614171</v>
      </c>
      <c r="O19" s="15">
        <v>32643.32</v>
      </c>
      <c r="P19" s="15">
        <f>H19-K19</f>
        <v>92729.550000000003</v>
      </c>
      <c r="Q19" s="19">
        <v>121920</v>
      </c>
      <c r="R19" s="19">
        <v>1289.55</v>
      </c>
      <c r="S19" s="19">
        <v>0.042308070866141703</v>
      </c>
      <c r="T19" s="6"/>
    </row>
    <row r="20" spans="1:20" ht="16.5" customHeight="1">
      <c r="C20" s="3" t="s">
        <v>2</v>
      </c>
      <c r="D20" s="15">
        <v>0</v>
      </c>
      <c r="E20" s="15">
        <v>0</v>
      </c>
      <c r="F20" s="15">
        <v>81.25</v>
      </c>
      <c r="G20" s="16" t="str">
        <f>C20</f>
        <v>(4003) DUES/LIFE MEMBERS-CURRENT</v>
      </c>
      <c r="H20" s="15">
        <v>0</v>
      </c>
      <c r="I20" s="17">
        <v>0</v>
      </c>
      <c r="J20" s="17">
        <v>0</v>
      </c>
      <c r="K20" s="15">
        <v>0</v>
      </c>
      <c r="L20" s="15">
        <v>0</v>
      </c>
      <c r="M20" s="15">
        <f>K20-L20</f>
        <v>0</v>
      </c>
      <c r="N20" s="18">
        <f>IF(L20&lt;&gt;0,IF(M20&lt;&gt;0,(IF(M20&lt;0,IF(L20&lt;0,(M20/L20)*(-1),M20/ABS(L20)),M20/ABS(L20))),0),IF(M20=0,0,(IF(M20&gt;0,1,-1))))</f>
        <v>0</v>
      </c>
      <c r="O20" s="15">
        <v>243.75</v>
      </c>
      <c r="P20" s="15">
        <f>H20-K20</f>
        <v>0</v>
      </c>
      <c r="Q20" s="19">
        <v>0</v>
      </c>
      <c r="R20" s="19">
        <v>0</v>
      </c>
      <c r="S20" s="19">
        <v>0</v>
      </c>
    </row>
    <row r="21" spans="1:20" ht="16.5" customHeight="1">
      <c r="C21" s="3" t="s">
        <v>3</v>
      </c>
      <c r="D21" s="15">
        <v>0</v>
      </c>
      <c r="E21" s="15">
        <v>0</v>
      </c>
      <c r="F21" s="15">
        <v>1.25</v>
      </c>
      <c r="G21" s="16" t="str">
        <f>C21</f>
        <v>(4004) DUES/CNTNUNG MBRS &amp; DIV TRFR</v>
      </c>
      <c r="H21" s="15">
        <v>0</v>
      </c>
      <c r="I21" s="17">
        <v>0</v>
      </c>
      <c r="J21" s="17">
        <v>0</v>
      </c>
      <c r="K21" s="15">
        <v>0</v>
      </c>
      <c r="L21" s="15">
        <v>0</v>
      </c>
      <c r="M21" s="15">
        <f>K21-L21</f>
        <v>0</v>
      </c>
      <c r="N21" s="18">
        <f>IF(L21&lt;&gt;0,IF(M21&lt;&gt;0,(IF(M21&lt;0,IF(L21&lt;0,(M21/L21)*(-1),M21/ABS(L21)),M21/ABS(L21))),0),IF(M21=0,0,(IF(M21&gt;0,1,-1))))</f>
        <v>0</v>
      </c>
      <c r="O21" s="15">
        <v>3.75</v>
      </c>
      <c r="P21" s="15">
        <f>H21-K21</f>
        <v>0</v>
      </c>
      <c r="Q21" s="19">
        <v>0</v>
      </c>
      <c r="R21" s="19">
        <v>0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9658.5200000000004</v>
      </c>
      <c r="E22" s="10">
        <v>10160</v>
      </c>
      <c r="F22" s="10">
        <v>10847.360000000001</v>
      </c>
      <c r="G22" s="11" t="str">
        <f>C22</f>
        <v>(400) Subtotal Dues</v>
      </c>
      <c r="H22" s="10">
        <v>121920</v>
      </c>
      <c r="I22" s="12">
        <v>501.48000000000002</v>
      </c>
      <c r="J22" s="12">
        <v>0.049358267716535398</v>
      </c>
      <c r="K22" s="10">
        <v>29190.450000000001</v>
      </c>
      <c r="L22" s="10">
        <v>30480</v>
      </c>
      <c r="M22" s="10">
        <f>K22-L22</f>
        <v>-1289.5499999999993</v>
      </c>
      <c r="N22" s="13">
        <f>IF(L22&lt;&gt;0,IF(M22&lt;&gt;0,(IF(M22&lt;0,IF(L22&lt;0,(M22/L22)*(-1),M22/ABS(L22)),M22/ABS(L22))),0),IF(M22=0,0,(IF(M22&gt;0,1,-1))))</f>
        <v>-0.04230807086614171</v>
      </c>
      <c r="O22" s="10">
        <v>32890.82</v>
      </c>
      <c r="P22" s="10">
        <f>H22-K22</f>
        <v>92729.550000000003</v>
      </c>
      <c r="Q22" s="14">
        <v>121920</v>
      </c>
      <c r="R22" s="14">
        <v>1289.55</v>
      </c>
      <c r="S22" s="14">
        <v>0.042308070866141703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5</v>
      </c>
      <c r="D27" s="15">
        <v>864.79999999999995</v>
      </c>
      <c r="E27" s="15">
        <v>1666.6666666666699</v>
      </c>
      <c r="F27" s="15">
        <v>1025.5999999999999</v>
      </c>
      <c r="G27" s="16" t="str">
        <f>C27</f>
        <v>(4142) ADVERTISING/CLASSIFIED</v>
      </c>
      <c r="H27" s="15">
        <v>20000</v>
      </c>
      <c r="I27" s="17">
        <v>801.86666666666997</v>
      </c>
      <c r="J27" s="17">
        <v>0.48112000000000099</v>
      </c>
      <c r="K27" s="15">
        <v>2882.4000000000001</v>
      </c>
      <c r="L27" s="15">
        <v>5000.00000000001</v>
      </c>
      <c r="M27" s="15">
        <f>K27-L27</f>
        <v>-2117.6000000000099</v>
      </c>
      <c r="N27" s="18">
        <f>IF(L27&lt;&gt;0,IF(M27&lt;&gt;0,(IF(M27&lt;0,IF(L27&lt;0,(M27/L27)*(-1),M27/ABS(L27)),M27/ABS(L27))),0),IF(M27=0,0,(IF(M27&gt;0,1,-1))))</f>
        <v>-0.42352000000000112</v>
      </c>
      <c r="O27" s="15">
        <v>3943.4000000000001</v>
      </c>
      <c r="P27" s="15">
        <f>H27-K27</f>
        <v>17117.599999999999</v>
      </c>
      <c r="Q27" s="19">
        <v>20000</v>
      </c>
      <c r="R27" s="19">
        <v>2117.6000000000099</v>
      </c>
      <c r="S27" s="19">
        <v>0.42352000000000101</v>
      </c>
      <c r="T27" s="6"/>
    </row>
    <row r="28" spans="1:20" ht="17.25" customHeight="1">
      <c r="A28" s="24"/>
      <c r="B28" s="24"/>
      <c r="C28" s="2" t="s">
        <v>6</v>
      </c>
      <c r="D28" s="10">
        <v>864.79999999999995</v>
      </c>
      <c r="E28" s="10">
        <v>1666.6666666666699</v>
      </c>
      <c r="F28" s="10">
        <v>1025.5999999999999</v>
      </c>
      <c r="G28" s="11" t="str">
        <f>C28</f>
        <v>(414) Subtotal Advertising</v>
      </c>
      <c r="H28" s="10">
        <v>20000</v>
      </c>
      <c r="I28" s="12">
        <v>801.86666666666997</v>
      </c>
      <c r="J28" s="12">
        <v>0.48112000000000099</v>
      </c>
      <c r="K28" s="10">
        <v>2882.4000000000001</v>
      </c>
      <c r="L28" s="10">
        <v>5000.00000000001</v>
      </c>
      <c r="M28" s="10">
        <f>K28-L28</f>
        <v>-2117.6000000000099</v>
      </c>
      <c r="N28" s="13">
        <f>IF(L28&lt;&gt;0,IF(M28&lt;&gt;0,(IF(M28&lt;0,IF(L28&lt;0,(M28/L28)*(-1),M28/ABS(L28)),M28/ABS(L28))),0),IF(M28=0,0,(IF(M28&gt;0,1,-1))))</f>
        <v>-0.42352000000000112</v>
      </c>
      <c r="O28" s="10">
        <v>3943.4000000000001</v>
      </c>
      <c r="P28" s="10">
        <f>H28-K28</f>
        <v>17117.599999999999</v>
      </c>
      <c r="Q28" s="14">
        <v>20000</v>
      </c>
      <c r="R28" s="14">
        <v>2117.6000000000099</v>
      </c>
      <c r="S28" s="14">
        <v>0.42352000000000101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7</v>
      </c>
      <c r="D30" s="15">
        <v>1835</v>
      </c>
      <c r="E30" s="15">
        <v>6600</v>
      </c>
      <c r="F30" s="15">
        <v>82535</v>
      </c>
      <c r="G30" s="16" t="str">
        <f>C30</f>
        <v>(4200) REGISTRATION FEES</v>
      </c>
      <c r="H30" s="15">
        <v>86050</v>
      </c>
      <c r="I30" s="17">
        <v>4765</v>
      </c>
      <c r="J30" s="17">
        <v>0.72196969696969704</v>
      </c>
      <c r="K30" s="15">
        <v>3398</v>
      </c>
      <c r="L30" s="15">
        <v>19800</v>
      </c>
      <c r="M30" s="15">
        <f>K30-L30</f>
        <v>-16402</v>
      </c>
      <c r="N30" s="18">
        <f>IF(L30&lt;&gt;0,IF(M30&lt;&gt;0,(IF(M30&lt;0,IF(L30&lt;0,(M30/L30)*(-1),M30/ABS(L30)),M30/ABS(L30))),0),IF(M30=0,0,(IF(M30&gt;0,1,-1))))</f>
        <v>-0.82838383838383833</v>
      </c>
      <c r="O30" s="15">
        <v>92415</v>
      </c>
      <c r="P30" s="15">
        <f>H30-K30</f>
        <v>82652</v>
      </c>
      <c r="Q30" s="19">
        <v>86050</v>
      </c>
      <c r="R30" s="19">
        <v>16402</v>
      </c>
      <c r="S30" s="19">
        <v>0.828383838383838</v>
      </c>
      <c r="T30" s="6"/>
    </row>
    <row r="31" spans="1:20" ht="17.25" customHeight="1">
      <c r="A31" s="24"/>
      <c r="B31" s="24"/>
      <c r="C31" s="2" t="s">
        <v>8</v>
      </c>
      <c r="D31" s="10">
        <v>1835</v>
      </c>
      <c r="E31" s="10">
        <v>6600</v>
      </c>
      <c r="F31" s="10">
        <v>82535</v>
      </c>
      <c r="G31" s="11" t="str">
        <f>C31</f>
        <v>(420) Subtotal Meetings and Conferences</v>
      </c>
      <c r="H31" s="10">
        <v>86050</v>
      </c>
      <c r="I31" s="12">
        <v>4765</v>
      </c>
      <c r="J31" s="12">
        <v>0.72196969696969704</v>
      </c>
      <c r="K31" s="10">
        <v>3398</v>
      </c>
      <c r="L31" s="10">
        <v>19800</v>
      </c>
      <c r="M31" s="10">
        <f>K31-L31</f>
        <v>-16402</v>
      </c>
      <c r="N31" s="13">
        <f>IF(L31&lt;&gt;0,IF(M31&lt;&gt;0,(IF(M31&lt;0,IF(L31&lt;0,(M31/L31)*(-1),M31/ABS(L31)),M31/ABS(L31))),0),IF(M31=0,0,(IF(M31&gt;0,1,-1))))</f>
        <v>-0.82838383838383833</v>
      </c>
      <c r="O31" s="10">
        <v>92415</v>
      </c>
      <c r="P31" s="10">
        <f>H31-K31</f>
        <v>82652</v>
      </c>
      <c r="Q31" s="14">
        <v>86050</v>
      </c>
      <c r="R31" s="14">
        <v>16402</v>
      </c>
      <c r="S31" s="14">
        <v>0.828383838383838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9</v>
      </c>
      <c r="D34" s="15">
        <v>40</v>
      </c>
      <c r="E34" s="15">
        <v>166.66666666666799</v>
      </c>
      <c r="F34" s="15">
        <v>1825</v>
      </c>
      <c r="G34" s="16" t="str">
        <f>C34</f>
        <v>(4400) DONATIONS/HONORARIA</v>
      </c>
      <c r="H34" s="15">
        <v>13000</v>
      </c>
      <c r="I34" s="17">
        <v>126.66666666666799</v>
      </c>
      <c r="J34" s="17">
        <v>0.76000000000000201</v>
      </c>
      <c r="K34" s="15">
        <v>160</v>
      </c>
      <c r="L34" s="15">
        <v>500.00000000000199</v>
      </c>
      <c r="M34" s="15">
        <f>K34-L34</f>
        <v>-340.00000000000199</v>
      </c>
      <c r="N34" s="18">
        <f>IF(L34&lt;&gt;0,IF(M34&lt;&gt;0,(IF(M34&lt;0,IF(L34&lt;0,(M34/L34)*(-1),M34/ABS(L34)),M34/ABS(L34))),0),IF(M34=0,0,(IF(M34&gt;0,1,-1))))</f>
        <v>-0.68000000000000127</v>
      </c>
      <c r="O34" s="15">
        <v>4851</v>
      </c>
      <c r="P34" s="15">
        <f>H34-K34</f>
        <v>12840</v>
      </c>
      <c r="Q34" s="19">
        <v>13000</v>
      </c>
      <c r="R34" s="19">
        <v>340.00000000000199</v>
      </c>
      <c r="S34" s="19">
        <v>0.68000000000000105</v>
      </c>
      <c r="T34" s="6"/>
    </row>
    <row r="35" spans="1:20" ht="16.5" customHeight="1">
      <c r="C35" s="3" t="s">
        <v>10</v>
      </c>
      <c r="D35" s="15">
        <v>0</v>
      </c>
      <c r="E35" s="15">
        <v>166.666666666667</v>
      </c>
      <c r="F35" s="15">
        <v>0</v>
      </c>
      <c r="G35" s="16" t="str">
        <f>C35</f>
        <v>(4421) ROYALTIES</v>
      </c>
      <c r="H35" s="15">
        <v>6000</v>
      </c>
      <c r="I35" s="17">
        <v>166.666666666667</v>
      </c>
      <c r="J35" s="17">
        <v>1</v>
      </c>
      <c r="K35" s="15">
        <v>615.94000000000005</v>
      </c>
      <c r="L35" s="15">
        <v>500.00000000000102</v>
      </c>
      <c r="M35" s="15">
        <f>K35-L35</f>
        <v>115.93999999999903</v>
      </c>
      <c r="N35" s="18">
        <f>IF(L35&lt;&gt;0,IF(M35&lt;&gt;0,(IF(M35&lt;0,IF(L35&lt;0,(M35/L35)*(-1),M35/ABS(L35)),M35/ABS(L35))),0),IF(M35=0,0,(IF(M35&gt;0,1,-1))))</f>
        <v>0.23187999999999759</v>
      </c>
      <c r="O35" s="15">
        <v>0</v>
      </c>
      <c r="P35" s="15">
        <f>H35-K35</f>
        <v>5384.0599999999995</v>
      </c>
      <c r="Q35" s="19">
        <v>6000</v>
      </c>
      <c r="R35" s="19">
        <v>-115.939999999999</v>
      </c>
      <c r="S35" s="19">
        <v>-0.231879999999998</v>
      </c>
    </row>
    <row r="36" spans="1:20" ht="17.25" customHeight="1">
      <c r="A36" s="24"/>
      <c r="B36" s="24"/>
      <c r="C36" s="2" t="s">
        <v>11</v>
      </c>
      <c r="D36" s="10">
        <v>40</v>
      </c>
      <c r="E36" s="10">
        <v>333.33333333333502</v>
      </c>
      <c r="F36" s="10">
        <v>1825</v>
      </c>
      <c r="G36" s="11" t="str">
        <f>C36</f>
        <v>(440) Subtotal Misc.</v>
      </c>
      <c r="H36" s="10">
        <v>19000</v>
      </c>
      <c r="I36" s="12">
        <v>293.33333333333502</v>
      </c>
      <c r="J36" s="12">
        <v>0.880000000000001</v>
      </c>
      <c r="K36" s="10">
        <v>775.94000000000005</v>
      </c>
      <c r="L36" s="10">
        <v>1000</v>
      </c>
      <c r="M36" s="10">
        <f>K36-L36</f>
        <v>-224.05999999999995</v>
      </c>
      <c r="N36" s="13">
        <f>IF(L36&lt;&gt;0,IF(M36&lt;&gt;0,(IF(M36&lt;0,IF(L36&lt;0,(M36/L36)*(-1),M36/ABS(L36)),M36/ABS(L36))),0),IF(M36=0,0,(IF(M36&gt;0,1,-1))))</f>
        <v>-0.22405999999999995</v>
      </c>
      <c r="O36" s="10">
        <v>4851</v>
      </c>
      <c r="P36" s="10">
        <f>H36-K36</f>
        <v>18224.060000000001</v>
      </c>
      <c r="Q36" s="14">
        <v>19000</v>
      </c>
      <c r="R36" s="14">
        <v>224.06000000000299</v>
      </c>
      <c r="S36" s="14">
        <v>0.22406000000000201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12</v>
      </c>
      <c r="D38" s="10">
        <v>12398.32</v>
      </c>
      <c r="E38" s="10">
        <v>18760</v>
      </c>
      <c r="F38" s="10">
        <v>96232.960000000006</v>
      </c>
      <c r="G38" s="11" t="s">
        <v>69</v>
      </c>
      <c r="H38" s="10">
        <v>246970</v>
      </c>
      <c r="I38" s="12">
        <v>6361.6800000000103</v>
      </c>
      <c r="J38" s="12">
        <v>0.339108742004265</v>
      </c>
      <c r="K38" s="10">
        <v>36246.790000000001</v>
      </c>
      <c r="L38" s="10">
        <v>56280</v>
      </c>
      <c r="M38" s="10">
        <f>K38-L38</f>
        <v>-20033.209999999999</v>
      </c>
      <c r="N38" s="13">
        <f>IF(L38&lt;&gt;0,IF(M38&lt;&gt;0,(IF(M38&lt;0,IF(L38&lt;0,(M38/L38)*(-1),M38/ABS(L38)),M38/ABS(L38))),0),IF(M38=0,0,(IF(M38&gt;0,1,-1))))</f>
        <v>-0.35595611229566454</v>
      </c>
      <c r="O38" s="10">
        <v>134100.22</v>
      </c>
      <c r="P38" s="10">
        <f>H38-K38</f>
        <v>210723.20999999999</v>
      </c>
      <c r="Q38" s="14">
        <v>246970</v>
      </c>
      <c r="R38" s="14">
        <v>20033.209999999999</v>
      </c>
      <c r="S38" s="14">
        <v>0.35595611229566498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 t="s">
        <v>13</v>
      </c>
      <c r="D40" s="15">
        <v>13456.799999999999</v>
      </c>
      <c r="E40" s="15">
        <v>12611.7609561753</v>
      </c>
      <c r="F40" s="15">
        <v>12591.02</v>
      </c>
      <c r="G40" s="16" t="str">
        <f>C40</f>
        <v>(5000) SALARIES &amp; WAGES</v>
      </c>
      <c r="H40" s="15">
        <v>168851.56589641501</v>
      </c>
      <c r="I40" s="17">
        <v>-845.0390438247</v>
      </c>
      <c r="J40" s="17">
        <v>-0.067004048582995801</v>
      </c>
      <c r="K40" s="15">
        <v>42654.019999999997</v>
      </c>
      <c r="L40" s="15">
        <v>40490.390438246999</v>
      </c>
      <c r="M40" s="15">
        <f>L40-K40</f>
        <v>-2163.6295617529977</v>
      </c>
      <c r="N40" s="18">
        <f>IF(L40&lt;&gt;0,IF(M40&lt;&gt;0,(IF(M40&lt;0,IF(L40&lt;0,(M40/L40)*(-1),M40/ABS(L40)),M40/ABS(L40))),0),IF(M40=0,0,(IF(M40&gt;0,1,-1))))</f>
        <v>-0.053435630981449989</v>
      </c>
      <c r="O40" s="15">
        <v>37200.730000000003</v>
      </c>
      <c r="P40" s="15">
        <f>H40-K40</f>
        <v>126197.54589641502</v>
      </c>
      <c r="Q40" s="19">
        <v>168851.56589641501</v>
      </c>
      <c r="R40" s="19">
        <v>-2163.62956175301</v>
      </c>
      <c r="S40" s="19">
        <v>-0.053435630981450197</v>
      </c>
      <c r="T40" s="6"/>
    </row>
    <row r="41" spans="1:20" ht="16.5" customHeight="1">
      <c r="C41" s="3" t="s">
        <v>14</v>
      </c>
      <c r="D41" s="15">
        <v>0</v>
      </c>
      <c r="E41" s="15">
        <v>0</v>
      </c>
      <c r="F41" s="15">
        <v>588.12</v>
      </c>
      <c r="G41" s="16" t="str">
        <f>C41</f>
        <v>(5001) WAGES/TEMPORARY EMPLOYEES</v>
      </c>
      <c r="H41" s="15">
        <v>0</v>
      </c>
      <c r="I41" s="17">
        <v>0</v>
      </c>
      <c r="J41" s="17">
        <v>0</v>
      </c>
      <c r="K41" s="15">
        <v>0</v>
      </c>
      <c r="L41" s="15">
        <v>0</v>
      </c>
      <c r="M41" s="15">
        <f>L41-K41</f>
        <v>0</v>
      </c>
      <c r="N41" s="18">
        <f>IF(L41&lt;&gt;0,IF(M41&lt;&gt;0,(IF(M41&lt;0,IF(L41&lt;0,(M41/L41)*(-1),M41/ABS(L41)),M41/ABS(L41))),0),IF(M41=0,0,(IF(M41&gt;0,1,-1))))</f>
        <v>0</v>
      </c>
      <c r="O41" s="15">
        <v>700.13999999999999</v>
      </c>
      <c r="P41" s="15">
        <f>H41-K41</f>
        <v>0</v>
      </c>
      <c r="Q41" s="19">
        <v>0</v>
      </c>
      <c r="R41" s="19">
        <v>0</v>
      </c>
      <c r="S41" s="19">
        <v>0</v>
      </c>
    </row>
    <row r="42" spans="1:20" ht="16.5" customHeight="1">
      <c r="C42" s="3" t="s">
        <v>15</v>
      </c>
      <c r="D42" s="15">
        <v>4051.8499999999999</v>
      </c>
      <c r="E42" s="15">
        <v>3980.7209566485099</v>
      </c>
      <c r="F42" s="15">
        <v>3981.71</v>
      </c>
      <c r="G42" s="16" t="str">
        <f>C42</f>
        <v>(5010) EMPLOYEE BENEFITS</v>
      </c>
      <c r="H42" s="15">
        <v>53295.568260644701</v>
      </c>
      <c r="I42" s="17">
        <v>-71.129043351490097</v>
      </c>
      <c r="J42" s="17">
        <v>-0.0178683821664746</v>
      </c>
      <c r="K42" s="15">
        <v>12843.129999999999</v>
      </c>
      <c r="L42" s="15">
        <v>12780.209387134701</v>
      </c>
      <c r="M42" s="15">
        <f>L42-K42</f>
        <v>-62.920612865298608</v>
      </c>
      <c r="N42" s="18">
        <f>IF(L42&lt;&gt;0,IF(M42&lt;&gt;0,(IF(M42&lt;0,IF(L42&lt;0,(M42/L42)*(-1),M42/ABS(L42)),M42/ABS(L42))),0),IF(M42=0,0,(IF(M42&gt;0,1,-1))))</f>
        <v>-0.0049232849759596386</v>
      </c>
      <c r="O42" s="15">
        <v>11775.18</v>
      </c>
      <c r="P42" s="15">
        <f>H42-K42</f>
        <v>40452.438260644703</v>
      </c>
      <c r="Q42" s="19">
        <v>53295.568260644701</v>
      </c>
      <c r="R42" s="19">
        <v>-62.920612865329502</v>
      </c>
      <c r="S42" s="19">
        <v>-0.0049232849759620698</v>
      </c>
    </row>
    <row r="43" spans="1:20" ht="16.5" customHeight="1">
      <c r="C43" s="3" t="s">
        <v>16</v>
      </c>
      <c r="D43" s="15">
        <v>0</v>
      </c>
      <c r="E43" s="15">
        <v>0</v>
      </c>
      <c r="F43" s="15">
        <v>0</v>
      </c>
      <c r="G43" s="16" t="str">
        <f>C43</f>
        <v>(5016) PROFESSIONAL MEMBERSHIPS</v>
      </c>
      <c r="H43" s="15">
        <v>625</v>
      </c>
      <c r="I43" s="17">
        <v>0</v>
      </c>
      <c r="J43" s="17">
        <v>0</v>
      </c>
      <c r="K43" s="15">
        <v>0</v>
      </c>
      <c r="L43" s="15">
        <v>625</v>
      </c>
      <c r="M43" s="15">
        <f>L43-K43</f>
        <v>625</v>
      </c>
      <c r="N43" s="18">
        <f>IF(L43&lt;&gt;0,IF(M43&lt;&gt;0,(IF(M43&lt;0,IF(L43&lt;0,(M43/L43)*(-1),M43/ABS(L43)),M43/ABS(L43))),0),IF(M43=0,0,(IF(M43&gt;0,1,-1))))</f>
        <v>1</v>
      </c>
      <c r="O43" s="15">
        <v>0</v>
      </c>
      <c r="P43" s="15">
        <f>H43-K43</f>
        <v>625</v>
      </c>
      <c r="Q43" s="19">
        <v>625</v>
      </c>
      <c r="R43" s="19">
        <v>625</v>
      </c>
      <c r="S43" s="19">
        <v>1</v>
      </c>
    </row>
    <row r="44" spans="1:20" ht="17.25" customHeight="1">
      <c r="A44" s="24"/>
      <c r="B44" s="24"/>
      <c r="C44" s="2" t="s">
        <v>17</v>
      </c>
      <c r="D44" s="10">
        <v>17508.650000000001</v>
      </c>
      <c r="E44" s="10">
        <v>16592.481912823801</v>
      </c>
      <c r="F44" s="10">
        <v>17160.849999999999</v>
      </c>
      <c r="G44" s="11" t="str">
        <f>C44</f>
        <v>(500) Payroll &amp; Related Expenses</v>
      </c>
      <c r="H44" s="10">
        <v>222772.13415705899</v>
      </c>
      <c r="I44" s="12">
        <v>-916.16808717618903</v>
      </c>
      <c r="J44" s="12">
        <v>-0.0552158557104174</v>
      </c>
      <c r="K44" s="10">
        <v>55497.150000000001</v>
      </c>
      <c r="L44" s="10">
        <v>53895.599825381702</v>
      </c>
      <c r="M44" s="10">
        <f>L44-K44</f>
        <v>-1601.5501746182999</v>
      </c>
      <c r="N44" s="13">
        <f>IF(L44&lt;&gt;0,IF(M44&lt;&gt;0,(IF(M44&lt;0,IF(L44&lt;0,(M44/L44)*(-1),M44/ABS(L44)),M44/ABS(L44))),0),IF(M44=0,0,(IF(M44&gt;0,1,-1))))</f>
        <v>-0.029715787184987644</v>
      </c>
      <c r="O44" s="10">
        <v>49676.050000000003</v>
      </c>
      <c r="P44" s="10">
        <f>H44-K44</f>
        <v>167274.98415705899</v>
      </c>
      <c r="Q44" s="14">
        <v>222772.13415705899</v>
      </c>
      <c r="R44" s="14">
        <v>-1601.5501746183199</v>
      </c>
      <c r="S44" s="14">
        <v>-0.029715787184988102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18</v>
      </c>
      <c r="D46" s="15">
        <v>0</v>
      </c>
      <c r="E46" s="15">
        <v>346.666666666666</v>
      </c>
      <c r="F46" s="15">
        <v>1472.5</v>
      </c>
      <c r="G46" s="16" t="str">
        <f>C46</f>
        <v>(5110) PROFESSIONAL SERVICES</v>
      </c>
      <c r="H46" s="15">
        <v>4159.99999999999</v>
      </c>
      <c r="I46" s="17">
        <v>346.666666666666</v>
      </c>
      <c r="J46" s="17">
        <v>1</v>
      </c>
      <c r="K46" s="15">
        <v>0</v>
      </c>
      <c r="L46" s="15">
        <v>1040</v>
      </c>
      <c r="M46" s="15">
        <f>L46-K46</f>
        <v>1040</v>
      </c>
      <c r="N46" s="18">
        <f>IF(L46&lt;&gt;0,IF(M46&lt;&gt;0,(IF(M46&lt;0,IF(L46&lt;0,(M46/L46)*(-1),M46/ABS(L46)),M46/ABS(L46))),0),IF(M46=0,0,(IF(M46&gt;0,1,-1))))</f>
        <v>1</v>
      </c>
      <c r="O46" s="15">
        <v>1805.5</v>
      </c>
      <c r="P46" s="15">
        <f>H46-K46</f>
        <v>4159.99999999999</v>
      </c>
      <c r="Q46" s="19">
        <v>4159.99999999999</v>
      </c>
      <c r="R46" s="19">
        <v>1040</v>
      </c>
      <c r="S46" s="19">
        <v>1</v>
      </c>
      <c r="T46" s="6"/>
    </row>
    <row r="47" spans="1:20" ht="16.5" customHeight="1">
      <c r="C47" s="3" t="s">
        <v>19</v>
      </c>
      <c r="D47" s="15">
        <v>232.63999999999999</v>
      </c>
      <c r="E47" s="15">
        <v>546.58333333333303</v>
      </c>
      <c r="F47" s="15">
        <v>-2114.0100000000002</v>
      </c>
      <c r="G47" s="16" t="str">
        <f>C47</f>
        <v>(5122) BANK S/C</v>
      </c>
      <c r="H47" s="15">
        <v>6559</v>
      </c>
      <c r="I47" s="17">
        <v>313.94333333333299</v>
      </c>
      <c r="J47" s="17">
        <v>0.57437414239975604</v>
      </c>
      <c r="K47" s="15">
        <v>776.38999999999999</v>
      </c>
      <c r="L47" s="15">
        <v>1639.75</v>
      </c>
      <c r="M47" s="15">
        <f>L47-K47</f>
        <v>863.36000000000001</v>
      </c>
      <c r="N47" s="18">
        <f>IF(L47&lt;&gt;0,IF(M47&lt;&gt;0,(IF(M47&lt;0,IF(L47&lt;0,(M47/L47)*(-1),M47/ABS(L47)),M47/ABS(L47))),0),IF(M47=0,0,(IF(M47&gt;0,1,-1))))</f>
        <v>0.52651928647659707</v>
      </c>
      <c r="O47" s="15">
        <v>3116.5599999999999</v>
      </c>
      <c r="P47" s="15">
        <f>H47-K47</f>
        <v>5782.6099999999997</v>
      </c>
      <c r="Q47" s="19">
        <v>6559</v>
      </c>
      <c r="R47" s="19">
        <v>863.35999999999899</v>
      </c>
      <c r="S47" s="19">
        <v>0.52651928647659696</v>
      </c>
    </row>
    <row r="48" spans="1:20" ht="16.5" customHeight="1">
      <c r="C48" s="3" t="s">
        <v>20</v>
      </c>
      <c r="D48" s="15">
        <v>0</v>
      </c>
      <c r="E48" s="15">
        <v>0</v>
      </c>
      <c r="F48" s="15">
        <v>142.53999999999999</v>
      </c>
      <c r="G48" s="16" t="str">
        <f>C48</f>
        <v>(5150) MESSENGER SERVICE</v>
      </c>
      <c r="H48" s="15">
        <v>75</v>
      </c>
      <c r="I48" s="17">
        <v>0</v>
      </c>
      <c r="J48" s="17">
        <v>0</v>
      </c>
      <c r="K48" s="15">
        <v>0</v>
      </c>
      <c r="L48" s="15">
        <v>0</v>
      </c>
      <c r="M48" s="15">
        <f>L48-K48</f>
        <v>0</v>
      </c>
      <c r="N48" s="18">
        <f>IF(L48&lt;&gt;0,IF(M48&lt;&gt;0,(IF(M48&lt;0,IF(L48&lt;0,(M48/L48)*(-1),M48/ABS(L48)),M48/ABS(L48))),0),IF(M48=0,0,(IF(M48&gt;0,1,-1))))</f>
        <v>0</v>
      </c>
      <c r="O48" s="15">
        <v>142.53999999999999</v>
      </c>
      <c r="P48" s="15">
        <f>H48-K48</f>
        <v>75</v>
      </c>
      <c r="Q48" s="19">
        <v>75</v>
      </c>
      <c r="R48" s="19">
        <v>0</v>
      </c>
      <c r="S48" s="19">
        <v>0</v>
      </c>
    </row>
    <row r="49" spans="1:20" ht="17.25" customHeight="1">
      <c r="A49" s="24"/>
      <c r="B49" s="24"/>
      <c r="C49" s="2" t="s">
        <v>21</v>
      </c>
      <c r="D49" s="10">
        <v>232.63999999999999</v>
      </c>
      <c r="E49" s="10">
        <v>893.24999999999898</v>
      </c>
      <c r="F49" s="10">
        <v>-498.97000000000003</v>
      </c>
      <c r="G49" s="11" t="str">
        <f>C49</f>
        <v>(510) Outside Services</v>
      </c>
      <c r="H49" s="10">
        <v>10794</v>
      </c>
      <c r="I49" s="12">
        <v>660.60999999999899</v>
      </c>
      <c r="J49" s="12">
        <v>0.73955779457038895</v>
      </c>
      <c r="K49" s="10">
        <v>776.38999999999999</v>
      </c>
      <c r="L49" s="10">
        <v>2679.75</v>
      </c>
      <c r="M49" s="10">
        <f>L49-K49</f>
        <v>1903.3600000000001</v>
      </c>
      <c r="N49" s="13">
        <f>IF(L49&lt;&gt;0,IF(M49&lt;&gt;0,(IF(M49&lt;0,IF(L49&lt;0,(M49/L49)*(-1),M49/ABS(L49)),M49/ABS(L49))),0),IF(M49=0,0,(IF(M49&gt;0,1,-1))))</f>
        <v>0.71027521223994783</v>
      </c>
      <c r="O49" s="10">
        <v>5064.6000000000004</v>
      </c>
      <c r="P49" s="10">
        <f>H49-K49</f>
        <v>10017.610000000001</v>
      </c>
      <c r="Q49" s="14">
        <v>10794</v>
      </c>
      <c r="R49" s="14">
        <v>1903.3599999999999</v>
      </c>
      <c r="S49" s="14">
        <v>0.71027521223994805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22</v>
      </c>
      <c r="D51" s="15">
        <v>0</v>
      </c>
      <c r="E51" s="15">
        <v>0</v>
      </c>
      <c r="F51" s="15">
        <v>375.94</v>
      </c>
      <c r="G51" s="16" t="str">
        <f>C51</f>
        <v>(5210) TRANSPORTATION</v>
      </c>
      <c r="H51" s="15">
        <v>900</v>
      </c>
      <c r="I51" s="17">
        <v>0</v>
      </c>
      <c r="J51" s="17">
        <v>0</v>
      </c>
      <c r="K51" s="15">
        <v>1063.6800000000001</v>
      </c>
      <c r="L51" s="15">
        <v>0</v>
      </c>
      <c r="M51" s="15">
        <f>L51-K51</f>
        <v>-1063.6800000000001</v>
      </c>
      <c r="N51" s="18">
        <f>IF(L51&lt;&gt;0,IF(M51&lt;&gt;0,(IF(M51&lt;0,IF(L51&lt;0,(M51/L51)*(-1),M51/ABS(L51)),M51/ABS(L51))),0),IF(M51=0,0,(IF(M51&gt;0,1,-1))))</f>
        <v>-1</v>
      </c>
      <c r="O51" s="15">
        <v>375.94</v>
      </c>
      <c r="P51" s="15">
        <f>H51-K51</f>
        <v>-163.68000000000006</v>
      </c>
      <c r="Q51" s="19">
        <v>900</v>
      </c>
      <c r="R51" s="19">
        <v>-1063.6800000000001</v>
      </c>
      <c r="S51" s="19">
        <v>0</v>
      </c>
      <c r="T51" s="6"/>
    </row>
    <row r="52" spans="1:20" ht="16.5" customHeight="1">
      <c r="C52" s="3" t="s">
        <v>23</v>
      </c>
      <c r="D52" s="15">
        <v>0</v>
      </c>
      <c r="E52" s="15">
        <v>0</v>
      </c>
      <c r="F52" s="15">
        <v>932.74000000000001</v>
      </c>
      <c r="G52" s="16" t="str">
        <f>C52</f>
        <v>(5212) LODGING &amp; MEALS</v>
      </c>
      <c r="H52" s="15">
        <v>1050</v>
      </c>
      <c r="I52" s="17">
        <v>0</v>
      </c>
      <c r="J52" s="17">
        <v>0</v>
      </c>
      <c r="K52" s="15">
        <v>0</v>
      </c>
      <c r="L52" s="15">
        <v>0</v>
      </c>
      <c r="M52" s="15">
        <f>L52-K52</f>
        <v>0</v>
      </c>
      <c r="N52" s="18">
        <f>IF(L52&lt;&gt;0,IF(M52&lt;&gt;0,(IF(M52&lt;0,IF(L52&lt;0,(M52/L52)*(-1),M52/ABS(L52)),M52/ABS(L52))),0),IF(M52=0,0,(IF(M52&gt;0,1,-1))))</f>
        <v>0</v>
      </c>
      <c r="O52" s="15">
        <v>932.74000000000001</v>
      </c>
      <c r="P52" s="15">
        <f>H52-K52</f>
        <v>1050</v>
      </c>
      <c r="Q52" s="19">
        <v>1050</v>
      </c>
      <c r="R52" s="19">
        <v>0</v>
      </c>
      <c r="S52" s="19">
        <v>0</v>
      </c>
    </row>
    <row r="53" spans="1:20" ht="16.5" customHeight="1">
      <c r="C53" s="3" t="s">
        <v>24</v>
      </c>
      <c r="D53" s="15">
        <v>0</v>
      </c>
      <c r="E53" s="15">
        <v>170</v>
      </c>
      <c r="F53" s="15">
        <v>0</v>
      </c>
      <c r="G53" s="16" t="str">
        <f>C53</f>
        <v>(5216) BUSINESS MEETINGS</v>
      </c>
      <c r="H53" s="15">
        <v>2360</v>
      </c>
      <c r="I53" s="17">
        <v>170</v>
      </c>
      <c r="J53" s="17">
        <v>1</v>
      </c>
      <c r="K53" s="15">
        <v>0</v>
      </c>
      <c r="L53" s="15">
        <v>170</v>
      </c>
      <c r="M53" s="15">
        <f>L53-K53</f>
        <v>170</v>
      </c>
      <c r="N53" s="18">
        <f>IF(L53&lt;&gt;0,IF(M53&lt;&gt;0,(IF(M53&lt;0,IF(L53&lt;0,(M53/L53)*(-1),M53/ABS(L53)),M53/ABS(L53))),0),IF(M53=0,0,(IF(M53&gt;0,1,-1))))</f>
        <v>1</v>
      </c>
      <c r="O53" s="15">
        <v>0</v>
      </c>
      <c r="P53" s="15">
        <f>H53-K53</f>
        <v>2360</v>
      </c>
      <c r="Q53" s="19">
        <v>2360</v>
      </c>
      <c r="R53" s="19">
        <v>170</v>
      </c>
      <c r="S53" s="19">
        <v>1</v>
      </c>
    </row>
    <row r="54" spans="1:20" ht="17.25" customHeight="1">
      <c r="A54" s="24"/>
      <c r="B54" s="24"/>
      <c r="C54" s="2" t="s">
        <v>25</v>
      </c>
      <c r="D54" s="10">
        <v>0</v>
      </c>
      <c r="E54" s="10">
        <v>170</v>
      </c>
      <c r="F54" s="10">
        <v>1308.6800000000001</v>
      </c>
      <c r="G54" s="11" t="str">
        <f>C54</f>
        <v>(520) Travel and Related Expenses</v>
      </c>
      <c r="H54" s="10">
        <v>4310</v>
      </c>
      <c r="I54" s="12">
        <v>170</v>
      </c>
      <c r="J54" s="12">
        <v>1</v>
      </c>
      <c r="K54" s="10">
        <v>1063.6800000000001</v>
      </c>
      <c r="L54" s="10">
        <v>170</v>
      </c>
      <c r="M54" s="10">
        <f>L54-K54</f>
        <v>-893.68000000000006</v>
      </c>
      <c r="N54" s="13">
        <f>IF(L54&lt;&gt;0,IF(M54&lt;&gt;0,(IF(M54&lt;0,IF(L54&lt;0,(M54/L54)*(-1),M54/ABS(L54)),M54/ABS(L54))),0),IF(M54=0,0,(IF(M54&gt;0,1,-1))))</f>
        <v>-5.2569411764705887</v>
      </c>
      <c r="O54" s="10">
        <v>1308.6800000000001</v>
      </c>
      <c r="P54" s="10">
        <f>H54-K54</f>
        <v>3246.3199999999997</v>
      </c>
      <c r="Q54" s="14">
        <v>4310</v>
      </c>
      <c r="R54" s="14">
        <v>-893.67999999999995</v>
      </c>
      <c r="S54" s="14">
        <v>-5.2569411764705896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6.5" customHeight="1">
      <c r="A56" s="4"/>
      <c r="B56" s="4"/>
      <c r="C56" s="3" t="s">
        <v>26</v>
      </c>
      <c r="D56" s="15">
        <v>0</v>
      </c>
      <c r="E56" s="15">
        <v>0</v>
      </c>
      <c r="F56" s="15">
        <v>41414.949999999997</v>
      </c>
      <c r="G56" s="16" t="str">
        <f>C56</f>
        <v>(5302) MEAL FUNCTIONS</v>
      </c>
      <c r="H56" s="15">
        <v>2400</v>
      </c>
      <c r="I56" s="17">
        <v>0</v>
      </c>
      <c r="J56" s="17">
        <v>0</v>
      </c>
      <c r="K56" s="15">
        <v>0</v>
      </c>
      <c r="L56" s="15">
        <v>0</v>
      </c>
      <c r="M56" s="15">
        <f>L56-K56</f>
        <v>0</v>
      </c>
      <c r="N56" s="18">
        <f>IF(L56&lt;&gt;0,IF(M56&lt;&gt;0,(IF(M56&lt;0,IF(L56&lt;0,(M56/L56)*(-1),M56/ABS(L56)),M56/ABS(L56))),0),IF(M56=0,0,(IF(M56&gt;0,1,-1))))</f>
        <v>0</v>
      </c>
      <c r="O56" s="15">
        <v>41414.949999999997</v>
      </c>
      <c r="P56" s="15">
        <f>H56-K56</f>
        <v>2400</v>
      </c>
      <c r="Q56" s="19">
        <v>2400</v>
      </c>
      <c r="R56" s="19">
        <v>0</v>
      </c>
      <c r="S56" s="19">
        <v>0</v>
      </c>
      <c r="T56" s="6"/>
    </row>
    <row r="57" spans="1:20" ht="16.5" customHeight="1">
      <c r="C57" s="3" t="s">
        <v>27</v>
      </c>
      <c r="D57" s="15">
        <v>0</v>
      </c>
      <c r="E57" s="15">
        <v>0</v>
      </c>
      <c r="F57" s="15">
        <v>1221.6199999999999</v>
      </c>
      <c r="G57" s="16" t="str">
        <f>C57</f>
        <v>(5304) SPEAKER/GUEST EXPENSE</v>
      </c>
      <c r="H57" s="15">
        <v>1100</v>
      </c>
      <c r="I57" s="17">
        <v>0</v>
      </c>
      <c r="J57" s="17">
        <v>0</v>
      </c>
      <c r="K57" s="15">
        <v>0</v>
      </c>
      <c r="L57" s="15">
        <v>0</v>
      </c>
      <c r="M57" s="15">
        <f>L57-K57</f>
        <v>0</v>
      </c>
      <c r="N57" s="18">
        <f>IF(L57&lt;&gt;0,IF(M57&lt;&gt;0,(IF(M57&lt;0,IF(L57&lt;0,(M57/L57)*(-1),M57/ABS(L57)),M57/ABS(L57))),0),IF(M57=0,0,(IF(M57&gt;0,1,-1))))</f>
        <v>0</v>
      </c>
      <c r="O57" s="15">
        <v>1221.6199999999999</v>
      </c>
      <c r="P57" s="15">
        <f>H57-K57</f>
        <v>1100</v>
      </c>
      <c r="Q57" s="19">
        <v>1100</v>
      </c>
      <c r="R57" s="19">
        <v>0</v>
      </c>
      <c r="S57" s="19">
        <v>0</v>
      </c>
    </row>
    <row r="58" spans="1:20" ht="16.5" customHeight="1">
      <c r="C58" s="3" t="s">
        <v>28</v>
      </c>
      <c r="D58" s="15">
        <v>0</v>
      </c>
      <c r="E58" s="15">
        <v>3533</v>
      </c>
      <c r="F58" s="15">
        <v>500</v>
      </c>
      <c r="G58" s="16" t="str">
        <f>C58</f>
        <v>(5305) SPEAKER/GUEST HONORARIUM</v>
      </c>
      <c r="H58" s="15">
        <v>10899.666666666701</v>
      </c>
      <c r="I58" s="17">
        <v>3533</v>
      </c>
      <c r="J58" s="17">
        <v>1</v>
      </c>
      <c r="K58" s="15">
        <v>0</v>
      </c>
      <c r="L58" s="15">
        <v>4599.6666666666697</v>
      </c>
      <c r="M58" s="15">
        <f>L58-K58</f>
        <v>4599.6666666666697</v>
      </c>
      <c r="N58" s="18">
        <f>IF(L58&lt;&gt;0,IF(M58&lt;&gt;0,(IF(M58&lt;0,IF(L58&lt;0,(M58/L58)*(-1),M58/ABS(L58)),M58/ABS(L58))),0),IF(M58=0,0,(IF(M58&gt;0,1,-1))))</f>
        <v>1</v>
      </c>
      <c r="O58" s="15">
        <v>1000</v>
      </c>
      <c r="P58" s="15">
        <f>H58-K58</f>
        <v>10899.666666666701</v>
      </c>
      <c r="Q58" s="19">
        <v>10899.666666666701</v>
      </c>
      <c r="R58" s="19">
        <v>4599.6666666666697</v>
      </c>
      <c r="S58" s="19">
        <v>1</v>
      </c>
    </row>
    <row r="59" spans="1:20" ht="16.5" customHeight="1">
      <c r="C59" s="3" t="s">
        <v>29</v>
      </c>
      <c r="D59" s="15">
        <v>0</v>
      </c>
      <c r="E59" s="15">
        <v>0</v>
      </c>
      <c r="F59" s="15">
        <v>0</v>
      </c>
      <c r="G59" s="16" t="str">
        <f>C59</f>
        <v>(5306) AWARDS</v>
      </c>
      <c r="H59" s="15">
        <v>10720</v>
      </c>
      <c r="I59" s="17">
        <v>0</v>
      </c>
      <c r="J59" s="17">
        <v>0</v>
      </c>
      <c r="K59" s="15">
        <v>0</v>
      </c>
      <c r="L59" s="15">
        <v>0</v>
      </c>
      <c r="M59" s="15">
        <f>L59-K59</f>
        <v>0</v>
      </c>
      <c r="N59" s="18">
        <f>IF(L59&lt;&gt;0,IF(M59&lt;&gt;0,(IF(M59&lt;0,IF(L59&lt;0,(M59/L59)*(-1),M59/ABS(L59)),M59/ABS(L59))),0),IF(M59=0,0,(IF(M59&gt;0,1,-1))))</f>
        <v>0</v>
      </c>
      <c r="O59" s="15">
        <v>0</v>
      </c>
      <c r="P59" s="15">
        <f>H59-K59</f>
        <v>10720</v>
      </c>
      <c r="Q59" s="19">
        <v>10720</v>
      </c>
      <c r="R59" s="19">
        <v>0</v>
      </c>
      <c r="S59" s="19">
        <v>0</v>
      </c>
    </row>
    <row r="60" spans="1:20" ht="16.5" customHeight="1">
      <c r="C60" s="3" t="s">
        <v>30</v>
      </c>
      <c r="D60" s="15">
        <v>0</v>
      </c>
      <c r="E60" s="15">
        <v>0</v>
      </c>
      <c r="F60" s="15">
        <v>23438.68</v>
      </c>
      <c r="G60" s="16" t="str">
        <f>C60</f>
        <v>(5309) AUDIO/VISUAL EQUIPMENT RENTAL &amp; LABOR</v>
      </c>
      <c r="H60" s="15">
        <v>2400</v>
      </c>
      <c r="I60" s="17">
        <v>0</v>
      </c>
      <c r="J60" s="17">
        <v>0</v>
      </c>
      <c r="K60" s="15">
        <v>0</v>
      </c>
      <c r="L60" s="15">
        <v>0</v>
      </c>
      <c r="M60" s="15">
        <f>L60-K60</f>
        <v>0</v>
      </c>
      <c r="N60" s="18">
        <f>IF(L60&lt;&gt;0,IF(M60&lt;&gt;0,(IF(M60&lt;0,IF(L60&lt;0,(M60/L60)*(-1),M60/ABS(L60)),M60/ABS(L60))),0),IF(M60=0,0,(IF(M60&gt;0,1,-1))))</f>
        <v>0</v>
      </c>
      <c r="O60" s="15">
        <v>23438.68</v>
      </c>
      <c r="P60" s="15">
        <f>H60-K60</f>
        <v>2400</v>
      </c>
      <c r="Q60" s="19">
        <v>2400</v>
      </c>
      <c r="R60" s="19">
        <v>0</v>
      </c>
      <c r="S60" s="19">
        <v>0</v>
      </c>
    </row>
    <row r="61" spans="1:20" ht="17.25" customHeight="1">
      <c r="A61" s="24"/>
      <c r="B61" s="24"/>
      <c r="C61" s="2" t="s">
        <v>31</v>
      </c>
      <c r="D61" s="10">
        <v>0</v>
      </c>
      <c r="E61" s="10">
        <v>3533</v>
      </c>
      <c r="F61" s="10">
        <v>66575.25</v>
      </c>
      <c r="G61" s="11" t="str">
        <f>C61</f>
        <v>(530) Meetings and Conferences</v>
      </c>
      <c r="H61" s="10">
        <v>27519.666666666701</v>
      </c>
      <c r="I61" s="12">
        <v>3533</v>
      </c>
      <c r="J61" s="12">
        <v>1</v>
      </c>
      <c r="K61" s="10">
        <v>0</v>
      </c>
      <c r="L61" s="10">
        <v>4599.6666666666697</v>
      </c>
      <c r="M61" s="10">
        <f>L61-K61</f>
        <v>4599.6666666666697</v>
      </c>
      <c r="N61" s="13">
        <f>IF(L61&lt;&gt;0,IF(M61&lt;&gt;0,(IF(M61&lt;0,IF(L61&lt;0,(M61/L61)*(-1),M61/ABS(L61)),M61/ABS(L61))),0),IF(M61=0,0,(IF(M61&gt;0,1,-1))))</f>
        <v>1</v>
      </c>
      <c r="O61" s="10">
        <v>67075.25</v>
      </c>
      <c r="P61" s="10">
        <f>H61-K61</f>
        <v>27519.666666666701</v>
      </c>
      <c r="Q61" s="14">
        <v>27519.666666666701</v>
      </c>
      <c r="R61" s="14">
        <v>4599.6666666666697</v>
      </c>
      <c r="S61" s="14">
        <v>1</v>
      </c>
      <c r="T61" s="42"/>
    </row>
    <row r="62" spans="1:20" ht="16.5" customHeight="1">
      <c r="A62" s="4"/>
      <c r="B62" s="4"/>
      <c r="C62" s="3"/>
      <c r="D62" s="15"/>
      <c r="E62" s="15"/>
      <c r="F62" s="15"/>
      <c r="G62" s="16"/>
      <c r="H62" s="15"/>
      <c r="I62" s="17"/>
      <c r="J62" s="17"/>
      <c r="K62" s="15"/>
      <c r="L62" s="15"/>
      <c r="M62" s="15"/>
      <c r="N62" s="8"/>
      <c r="O62" s="15"/>
      <c r="P62" s="15"/>
      <c r="T62" s="6"/>
    </row>
    <row r="63" spans="1:20" ht="16.5" customHeight="1">
      <c r="A63" s="4"/>
      <c r="B63" s="4"/>
      <c r="C63" s="3" t="s">
        <v>32</v>
      </c>
      <c r="D63" s="15">
        <v>0</v>
      </c>
      <c r="E63" s="15">
        <v>0</v>
      </c>
      <c r="F63" s="15">
        <v>1500</v>
      </c>
      <c r="G63" s="16" t="str">
        <f>C63</f>
        <v>(5400) EDITORIAL/PROOFREADING/OUTSIDE</v>
      </c>
      <c r="H63" s="15">
        <v>4500</v>
      </c>
      <c r="I63" s="17">
        <v>0</v>
      </c>
      <c r="J63" s="17">
        <v>0</v>
      </c>
      <c r="K63" s="15">
        <v>0</v>
      </c>
      <c r="L63" s="15">
        <v>0</v>
      </c>
      <c r="M63" s="15">
        <f>L63-K63</f>
        <v>0</v>
      </c>
      <c r="N63" s="18">
        <f>IF(L63&lt;&gt;0,IF(M63&lt;&gt;0,(IF(M63&lt;0,IF(L63&lt;0,(M63/L63)*(-1),M63/ABS(L63)),M63/ABS(L63))),0),IF(M63=0,0,(IF(M63&gt;0,1,-1))))</f>
        <v>0</v>
      </c>
      <c r="O63" s="15">
        <v>1500</v>
      </c>
      <c r="P63" s="15">
        <f>H63-K63</f>
        <v>4500</v>
      </c>
      <c r="Q63" s="19">
        <v>4500</v>
      </c>
      <c r="R63" s="19">
        <v>0</v>
      </c>
      <c r="S63" s="19">
        <v>0</v>
      </c>
      <c r="T63" s="6"/>
    </row>
    <row r="64" spans="1:20" ht="16.5" customHeight="1">
      <c r="C64" s="3" t="s">
        <v>33</v>
      </c>
      <c r="D64" s="15">
        <v>0</v>
      </c>
      <c r="E64" s="15">
        <v>0</v>
      </c>
      <c r="F64" s="15">
        <v>1454.29</v>
      </c>
      <c r="G64" s="16" t="str">
        <f>C64</f>
        <v>(5402) PRINTING-OUTSIDE</v>
      </c>
      <c r="H64" s="15">
        <v>500</v>
      </c>
      <c r="I64" s="17">
        <v>0</v>
      </c>
      <c r="J64" s="17">
        <v>0</v>
      </c>
      <c r="K64" s="15">
        <v>0</v>
      </c>
      <c r="L64" s="15">
        <v>500</v>
      </c>
      <c r="M64" s="15">
        <f>L64-K64</f>
        <v>500</v>
      </c>
      <c r="N64" s="18">
        <f>IF(L64&lt;&gt;0,IF(M64&lt;&gt;0,(IF(M64&lt;0,IF(L64&lt;0,(M64/L64)*(-1),M64/ABS(L64)),M64/ABS(L64))),0),IF(M64=0,0,(IF(M64&gt;0,1,-1))))</f>
        <v>1</v>
      </c>
      <c r="O64" s="15">
        <v>1454.29</v>
      </c>
      <c r="P64" s="15">
        <f>H64-K64</f>
        <v>500</v>
      </c>
      <c r="Q64" s="19">
        <v>500</v>
      </c>
      <c r="R64" s="19">
        <v>500</v>
      </c>
      <c r="S64" s="19">
        <v>1</v>
      </c>
    </row>
    <row r="65" spans="1:20" ht="16.5" customHeight="1">
      <c r="C65" s="3" t="s">
        <v>34</v>
      </c>
      <c r="D65" s="15">
        <v>0</v>
      </c>
      <c r="E65" s="15">
        <v>0</v>
      </c>
      <c r="F65" s="15">
        <v>88.769999999999996</v>
      </c>
      <c r="G65" s="16" t="str">
        <f>C65</f>
        <v>(5430) WEB OPERATING EXPENSES</v>
      </c>
      <c r="H65" s="15">
        <v>802.98000000000002</v>
      </c>
      <c r="I65" s="17">
        <v>0</v>
      </c>
      <c r="J65" s="17">
        <v>0</v>
      </c>
      <c r="K65" s="15">
        <v>379.08999999999997</v>
      </c>
      <c r="L65" s="15">
        <v>504</v>
      </c>
      <c r="M65" s="15">
        <f>L65-K65</f>
        <v>124.91000000000003</v>
      </c>
      <c r="N65" s="18">
        <f>IF(L65&lt;&gt;0,IF(M65&lt;&gt;0,(IF(M65&lt;0,IF(L65&lt;0,(M65/L65)*(-1),M65/ABS(L65)),M65/ABS(L65))),0),IF(M65=0,0,(IF(M65&gt;0,1,-1))))</f>
        <v>0.24783730158730163</v>
      </c>
      <c r="O65" s="15">
        <v>148.66</v>
      </c>
      <c r="P65" s="15">
        <f>H65-K65</f>
        <v>423.89000000000004</v>
      </c>
      <c r="Q65" s="19">
        <v>802.98000000000002</v>
      </c>
      <c r="R65" s="19">
        <v>124.91</v>
      </c>
      <c r="S65" s="19">
        <v>0.24783730158730199</v>
      </c>
    </row>
    <row r="66" spans="1:20" ht="16.5" customHeight="1">
      <c r="C66" s="3" t="s">
        <v>35</v>
      </c>
      <c r="D66" s="15">
        <v>0</v>
      </c>
      <c r="E66" s="15">
        <v>0</v>
      </c>
      <c r="F66" s="15">
        <v>0</v>
      </c>
      <c r="G66" s="16" t="str">
        <f>C66</f>
        <v>(5431) WEBINAR/WEBCASTS/WEB CE EXP</v>
      </c>
      <c r="H66" s="15">
        <v>0</v>
      </c>
      <c r="I66" s="17">
        <v>0</v>
      </c>
      <c r="J66" s="17">
        <v>0</v>
      </c>
      <c r="K66" s="15">
        <v>0</v>
      </c>
      <c r="L66" s="15">
        <v>0</v>
      </c>
      <c r="M66" s="15">
        <f>L66-K66</f>
        <v>0</v>
      </c>
      <c r="N66" s="18">
        <f>IF(L66&lt;&gt;0,IF(M66&lt;&gt;0,(IF(M66&lt;0,IF(L66&lt;0,(M66/L66)*(-1),M66/ABS(L66)),M66/ABS(L66))),0),IF(M66=0,0,(IF(M66&gt;0,1,-1))))</f>
        <v>0</v>
      </c>
      <c r="O66" s="15">
        <v>312</v>
      </c>
      <c r="P66" s="15">
        <f>H66-K66</f>
        <v>0</v>
      </c>
      <c r="Q66" s="19">
        <v>0</v>
      </c>
      <c r="R66" s="19">
        <v>0</v>
      </c>
      <c r="S66" s="19">
        <v>0</v>
      </c>
    </row>
    <row r="67" spans="1:20" ht="17.25" customHeight="1">
      <c r="A67" s="24"/>
      <c r="B67" s="24"/>
      <c r="C67" s="2" t="s">
        <v>36</v>
      </c>
      <c r="D67" s="10">
        <v>0</v>
      </c>
      <c r="E67" s="10">
        <v>0</v>
      </c>
      <c r="F67" s="10">
        <v>3043.0599999999999</v>
      </c>
      <c r="G67" s="11" t="str">
        <f>C67</f>
        <v>(540) Publication Related Expenses</v>
      </c>
      <c r="H67" s="10">
        <v>5802.9799999999996</v>
      </c>
      <c r="I67" s="12">
        <v>0</v>
      </c>
      <c r="J67" s="12">
        <v>0</v>
      </c>
      <c r="K67" s="10">
        <v>379.08999999999997</v>
      </c>
      <c r="L67" s="10">
        <v>1004</v>
      </c>
      <c r="M67" s="10">
        <f>L67-K67</f>
        <v>624.91000000000008</v>
      </c>
      <c r="N67" s="13">
        <f>IF(L67&lt;&gt;0,IF(M67&lt;&gt;0,(IF(M67&lt;0,IF(L67&lt;0,(M67/L67)*(-1),M67/ABS(L67)),M67/ABS(L67))),0),IF(M67=0,0,(IF(M67&gt;0,1,-1))))</f>
        <v>0.62242031872509973</v>
      </c>
      <c r="O67" s="10">
        <v>3414.9499999999998</v>
      </c>
      <c r="P67" s="10">
        <f>H67-K67</f>
        <v>5423.8899999999994</v>
      </c>
      <c r="Q67" s="14">
        <v>5802.9799999999996</v>
      </c>
      <c r="R67" s="14">
        <v>624.90999999999997</v>
      </c>
      <c r="S67" s="14">
        <v>0.62242031872509995</v>
      </c>
      <c r="T67" s="42"/>
    </row>
    <row r="68" spans="1:20" ht="16.5" customHeight="1">
      <c r="A68" s="4"/>
      <c r="B68" s="4"/>
      <c r="C68" s="3"/>
      <c r="D68" s="15"/>
      <c r="E68" s="15"/>
      <c r="F68" s="15"/>
      <c r="G68" s="16"/>
      <c r="H68" s="15"/>
      <c r="I68" s="17"/>
      <c r="J68" s="17"/>
      <c r="K68" s="15"/>
      <c r="L68" s="15"/>
      <c r="M68" s="15"/>
      <c r="N68" s="8"/>
      <c r="O68" s="15"/>
      <c r="P68" s="15"/>
      <c r="T68" s="6"/>
    </row>
    <row r="69" spans="1:20" ht="16.5" customHeight="1">
      <c r="A69" s="4"/>
      <c r="B69" s="4"/>
      <c r="C69" s="3" t="s">
        <v>37</v>
      </c>
      <c r="D69" s="15">
        <v>0</v>
      </c>
      <c r="E69" s="15">
        <v>0</v>
      </c>
      <c r="F69" s="15">
        <v>0</v>
      </c>
      <c r="G69" s="16" t="str">
        <f>C69</f>
        <v>(5500) SUPPLIES/OPERATING</v>
      </c>
      <c r="H69" s="15">
        <v>300</v>
      </c>
      <c r="I69" s="17">
        <v>0</v>
      </c>
      <c r="J69" s="17">
        <v>0</v>
      </c>
      <c r="K69" s="15">
        <v>0</v>
      </c>
      <c r="L69" s="15">
        <v>0</v>
      </c>
      <c r="M69" s="15">
        <f>L69-K69</f>
        <v>0</v>
      </c>
      <c r="N69" s="18">
        <f>IF(L69&lt;&gt;0,IF(M69&lt;&gt;0,(IF(M69&lt;0,IF(L69&lt;0,(M69/L69)*(-1),M69/ABS(L69)),M69/ABS(L69))),0),IF(M69=0,0,(IF(M69&gt;0,1,-1))))</f>
        <v>0</v>
      </c>
      <c r="O69" s="15">
        <v>0</v>
      </c>
      <c r="P69" s="15">
        <f>H69-K69</f>
        <v>300</v>
      </c>
      <c r="Q69" s="19">
        <v>300</v>
      </c>
      <c r="R69" s="19">
        <v>0</v>
      </c>
      <c r="S69" s="19">
        <v>0</v>
      </c>
      <c r="T69" s="6"/>
    </row>
    <row r="70" spans="1:20" ht="16.5" customHeight="1">
      <c r="C70" s="3" t="s">
        <v>38</v>
      </c>
      <c r="D70" s="15">
        <v>0</v>
      </c>
      <c r="E70" s="15">
        <v>0</v>
      </c>
      <c r="F70" s="15">
        <v>0</v>
      </c>
      <c r="G70" s="16" t="str">
        <f>C70</f>
        <v>(5523) POSTAGE/E-MAIL</v>
      </c>
      <c r="H70" s="15">
        <v>150</v>
      </c>
      <c r="I70" s="17">
        <v>0</v>
      </c>
      <c r="J70" s="17">
        <v>0</v>
      </c>
      <c r="K70" s="15">
        <v>0</v>
      </c>
      <c r="L70" s="15">
        <v>0</v>
      </c>
      <c r="M70" s="15">
        <f>L70-K70</f>
        <v>0</v>
      </c>
      <c r="N70" s="18">
        <f>IF(L70&lt;&gt;0,IF(M70&lt;&gt;0,(IF(M70&lt;0,IF(L70&lt;0,(M70/L70)*(-1),M70/ABS(L70)),M70/ABS(L70))),0),IF(M70=0,0,(IF(M70&gt;0,1,-1))))</f>
        <v>0</v>
      </c>
      <c r="O70" s="15">
        <v>0</v>
      </c>
      <c r="P70" s="15">
        <f>H70-K70</f>
        <v>150</v>
      </c>
      <c r="Q70" s="19">
        <v>150</v>
      </c>
      <c r="R70" s="19">
        <v>0</v>
      </c>
      <c r="S70" s="19">
        <v>0</v>
      </c>
    </row>
    <row r="71" spans="1:20" ht="16.5" customHeight="1">
      <c r="C71" s="3" t="s">
        <v>39</v>
      </c>
      <c r="D71" s="15">
        <v>339.76999999999998</v>
      </c>
      <c r="E71" s="15">
        <v>117.25</v>
      </c>
      <c r="F71" s="15">
        <v>137.63</v>
      </c>
      <c r="G71" s="16" t="str">
        <f>C71</f>
        <v>(5530) DEPRECIATION F/E</v>
      </c>
      <c r="H71" s="15">
        <v>1407</v>
      </c>
      <c r="I71" s="17">
        <v>-222.52000000000001</v>
      </c>
      <c r="J71" s="17">
        <v>-1.89782515991471</v>
      </c>
      <c r="K71" s="15">
        <v>615.02999999999997</v>
      </c>
      <c r="L71" s="15">
        <v>351.75</v>
      </c>
      <c r="M71" s="15">
        <f>L71-K71</f>
        <v>-263.27999999999997</v>
      </c>
      <c r="N71" s="18">
        <f>IF(L71&lt;&gt;0,IF(M71&lt;&gt;0,(IF(M71&lt;0,IF(L71&lt;0,(M71/L71)*(-1),M71/ABS(L71)),M71/ABS(L71))),0),IF(M71=0,0,(IF(M71&gt;0,1,-1))))</f>
        <v>-0.74848614072494657</v>
      </c>
      <c r="O71" s="15">
        <v>412.88999999999999</v>
      </c>
      <c r="P71" s="15">
        <f>H71-K71</f>
        <v>791.97000000000003</v>
      </c>
      <c r="Q71" s="19">
        <v>1407</v>
      </c>
      <c r="R71" s="19">
        <v>-263.27999999999997</v>
      </c>
      <c r="S71" s="19">
        <v>-0.74848614072494701</v>
      </c>
    </row>
    <row r="72" spans="1:20" ht="16.5" customHeight="1">
      <c r="C72" s="3" t="s">
        <v>40</v>
      </c>
      <c r="D72" s="15">
        <v>0</v>
      </c>
      <c r="E72" s="15">
        <v>8.3333333333333304</v>
      </c>
      <c r="F72" s="15">
        <v>495.25999999999999</v>
      </c>
      <c r="G72" s="16" t="str">
        <f>C72</f>
        <v>(5599) MISC EXPENSE</v>
      </c>
      <c r="H72" s="15">
        <v>232</v>
      </c>
      <c r="I72" s="17">
        <v>8.3333333333333304</v>
      </c>
      <c r="J72" s="17">
        <v>1</v>
      </c>
      <c r="K72" s="15">
        <v>82.829999999999998</v>
      </c>
      <c r="L72" s="15">
        <v>57</v>
      </c>
      <c r="M72" s="15">
        <f>L72-K72</f>
        <v>-25.829999999999998</v>
      </c>
      <c r="N72" s="18">
        <f>IF(L72&lt;&gt;0,IF(M72&lt;&gt;0,(IF(M72&lt;0,IF(L72&lt;0,(M72/L72)*(-1),M72/ABS(L72)),M72/ABS(L72))),0),IF(M72=0,0,(IF(M72&gt;0,1,-1))))</f>
        <v>-0.45315789473684209</v>
      </c>
      <c r="O72" s="15">
        <v>495.25999999999999</v>
      </c>
      <c r="P72" s="15">
        <f>H72-K72</f>
        <v>149.17000000000002</v>
      </c>
      <c r="Q72" s="19">
        <v>232</v>
      </c>
      <c r="R72" s="19">
        <v>-25.829999999999998</v>
      </c>
      <c r="S72" s="19">
        <v>-0.45315789473684098</v>
      </c>
    </row>
    <row r="73" spans="1:20" ht="17.25" customHeight="1">
      <c r="A73" s="24"/>
      <c r="B73" s="24"/>
      <c r="C73" s="2" t="s">
        <v>41</v>
      </c>
      <c r="D73" s="10">
        <v>339.76999999999998</v>
      </c>
      <c r="E73" s="10">
        <v>125.583333333333</v>
      </c>
      <c r="F73" s="10">
        <v>632.88999999999999</v>
      </c>
      <c r="G73" s="11" t="str">
        <f>C73</f>
        <v>(550) Operating Expenses</v>
      </c>
      <c r="H73" s="10">
        <v>2089</v>
      </c>
      <c r="I73" s="12">
        <v>-214.18666666666701</v>
      </c>
      <c r="J73" s="12">
        <v>-1.70553417385534</v>
      </c>
      <c r="K73" s="10">
        <v>697.86000000000001</v>
      </c>
      <c r="L73" s="10">
        <v>408.75</v>
      </c>
      <c r="M73" s="10">
        <f>L73-K73</f>
        <v>-289.11000000000001</v>
      </c>
      <c r="N73" s="13">
        <f>IF(L73&lt;&gt;0,IF(M73&lt;&gt;0,(IF(M73&lt;0,IF(L73&lt;0,(M73/L73)*(-1),M73/ABS(L73)),M73/ABS(L73))),0),IF(M73=0,0,(IF(M73&gt;0,1,-1))))</f>
        <v>-0.70730275229357797</v>
      </c>
      <c r="O73" s="10">
        <v>908.14999999999998</v>
      </c>
      <c r="P73" s="10">
        <f>H73-K73</f>
        <v>1391.1399999999999</v>
      </c>
      <c r="Q73" s="14">
        <v>2089</v>
      </c>
      <c r="R73" s="14">
        <v>-289.11000000000001</v>
      </c>
      <c r="S73" s="14">
        <v>-0.70730275229357797</v>
      </c>
      <c r="T73" s="42"/>
    </row>
    <row r="74" spans="1:20" ht="16.5" customHeight="1">
      <c r="A74" s="4"/>
      <c r="B74" s="4"/>
      <c r="C74" s="3"/>
      <c r="D74" s="15"/>
      <c r="E74" s="15"/>
      <c r="F74" s="15"/>
      <c r="G74" s="16"/>
      <c r="H74" s="15"/>
      <c r="I74" s="17"/>
      <c r="J74" s="17"/>
      <c r="K74" s="15"/>
      <c r="L74" s="15"/>
      <c r="M74" s="15"/>
      <c r="N74" s="8"/>
      <c r="O74" s="15"/>
      <c r="P74" s="15"/>
      <c r="T74" s="6"/>
    </row>
    <row r="75" spans="1:20" ht="17.25" customHeight="1">
      <c r="A75" s="24"/>
      <c r="B75" s="24"/>
      <c r="C75" s="2" t="s">
        <v>42</v>
      </c>
      <c r="D75" s="10">
        <v>18081.060000000001</v>
      </c>
      <c r="E75" s="10">
        <v>21314.315246157101</v>
      </c>
      <c r="F75" s="10">
        <v>88221.759999999995</v>
      </c>
      <c r="G75" s="11" t="s">
        <v>70</v>
      </c>
      <c r="H75" s="10">
        <v>273287.78082372597</v>
      </c>
      <c r="I75" s="12">
        <v>3233.2552461571399</v>
      </c>
      <c r="J75" s="12">
        <v>0.151694070807181</v>
      </c>
      <c r="K75" s="10">
        <v>58414.169999999998</v>
      </c>
      <c r="L75" s="10">
        <v>62757.7664920483</v>
      </c>
      <c r="M75" s="10">
        <f>L75-K75</f>
        <v>4343.596492048302</v>
      </c>
      <c r="N75" s="13">
        <f>IF(L75&lt;&gt;0,IF(M75&lt;&gt;0,(IF(M75&lt;0,IF(L75&lt;0,(M75/L75)*(-1),M75/ABS(L75)),M75/ABS(L75))),0),IF(M75=0,0,(IF(M75&gt;0,1,-1))))</f>
        <v>0.069212094930093726</v>
      </c>
      <c r="O75" s="10">
        <v>127447.67999999999</v>
      </c>
      <c r="P75" s="10">
        <f>H75-K75</f>
        <v>214873.61082372599</v>
      </c>
      <c r="Q75" s="14">
        <v>273287.78082372597</v>
      </c>
      <c r="R75" s="14">
        <v>4343.5964920483202</v>
      </c>
      <c r="S75" s="14">
        <v>0.069212094930094004</v>
      </c>
      <c r="T75" s="42"/>
    </row>
    <row r="76" spans="1:20" ht="16.5" customHeight="1">
      <c r="A76" s="4"/>
      <c r="B76" s="4"/>
      <c r="C76" s="3"/>
      <c r="D76" s="15"/>
      <c r="E76" s="15"/>
      <c r="F76" s="15"/>
      <c r="G76" s="16"/>
      <c r="H76" s="15"/>
      <c r="I76" s="17"/>
      <c r="J76" s="17"/>
      <c r="K76" s="15"/>
      <c r="L76" s="15"/>
      <c r="M76" s="15"/>
      <c r="N76" s="8"/>
      <c r="O76" s="15"/>
      <c r="P76" s="15"/>
      <c r="T76" s="6"/>
    </row>
    <row r="77" spans="1:20" ht="16.5" customHeight="1">
      <c r="A77" s="4"/>
      <c r="B77" s="4"/>
      <c r="C77" s="3" t="s">
        <v>43</v>
      </c>
      <c r="D77" s="15">
        <v>0</v>
      </c>
      <c r="E77" s="15">
        <v>0</v>
      </c>
      <c r="F77" s="15">
        <v>613.60000000000002</v>
      </c>
      <c r="G77" s="16" t="str">
        <f>C77</f>
        <v>(5901) IUT/CPU</v>
      </c>
      <c r="H77" s="15">
        <v>100</v>
      </c>
      <c r="I77" s="17">
        <v>0</v>
      </c>
      <c r="J77" s="17">
        <v>0</v>
      </c>
      <c r="K77" s="15">
        <v>0</v>
      </c>
      <c r="L77" s="15">
        <v>0</v>
      </c>
      <c r="M77" s="15">
        <f>L77-K77</f>
        <v>0</v>
      </c>
      <c r="N77" s="18">
        <f>IF(L77&lt;&gt;0,IF(M77&lt;&gt;0,(IF(M77&lt;0,IF(L77&lt;0,(M77/L77)*(-1),M77/ABS(L77)),M77/ABS(L77))),0),IF(M77=0,0,(IF(M77&gt;0,1,-1))))</f>
        <v>0</v>
      </c>
      <c r="O77" s="15">
        <v>697.97000000000003</v>
      </c>
      <c r="P77" s="15">
        <f>H77-K77</f>
        <v>100</v>
      </c>
      <c r="Q77" s="19">
        <v>100</v>
      </c>
      <c r="R77" s="19">
        <v>0</v>
      </c>
      <c r="S77" s="19">
        <v>0</v>
      </c>
      <c r="T77" s="6"/>
    </row>
    <row r="78" spans="1:20" ht="16.5" customHeight="1">
      <c r="C78" s="3" t="s">
        <v>44</v>
      </c>
      <c r="D78" s="15">
        <v>0</v>
      </c>
      <c r="E78" s="15">
        <v>0</v>
      </c>
      <c r="F78" s="15">
        <v>0</v>
      </c>
      <c r="G78" s="16" t="str">
        <f>C78</f>
        <v>(5904) TRANSFER TO/FROM ENDOWMENT</v>
      </c>
      <c r="H78" s="15">
        <v>-9392</v>
      </c>
      <c r="I78" s="17">
        <v>0</v>
      </c>
      <c r="J78" s="17">
        <v>0</v>
      </c>
      <c r="K78" s="15">
        <v>0</v>
      </c>
      <c r="L78" s="15">
        <v>0</v>
      </c>
      <c r="M78" s="15">
        <f>L78-K78</f>
        <v>0</v>
      </c>
      <c r="N78" s="18">
        <f>IF(L78&lt;&gt;0,IF(M78&lt;&gt;0,(IF(M78&lt;0,IF(L78&lt;0,(M78/L78)*(-1),M78/ABS(L78)),M78/ABS(L78))),0),IF(M78=0,0,(IF(M78&gt;0,1,-1))))</f>
        <v>0</v>
      </c>
      <c r="O78" s="15">
        <v>0</v>
      </c>
      <c r="P78" s="15">
        <f>H78-K78</f>
        <v>-9392</v>
      </c>
      <c r="Q78" s="19">
        <v>-9392</v>
      </c>
      <c r="R78" s="19">
        <v>0</v>
      </c>
      <c r="S78" s="19">
        <v>0</v>
      </c>
    </row>
    <row r="79" spans="1:20" ht="16.5" customHeight="1">
      <c r="C79" s="3" t="s">
        <v>45</v>
      </c>
      <c r="D79" s="15">
        <v>0</v>
      </c>
      <c r="E79" s="15">
        <v>4.1666666666666696</v>
      </c>
      <c r="F79" s="15">
        <v>0.059999999999999998</v>
      </c>
      <c r="G79" s="16" t="str">
        <f>C79</f>
        <v>(5905) IUT/TELEPHONE</v>
      </c>
      <c r="H79" s="15">
        <v>50.000000000000099</v>
      </c>
      <c r="I79" s="17">
        <v>4.1666666666666696</v>
      </c>
      <c r="J79" s="17">
        <v>1</v>
      </c>
      <c r="K79" s="15">
        <v>0</v>
      </c>
      <c r="L79" s="15">
        <v>12.5</v>
      </c>
      <c r="M79" s="15">
        <f>L79-K79</f>
        <v>12.5</v>
      </c>
      <c r="N79" s="18">
        <f>IF(L79&lt;&gt;0,IF(M79&lt;&gt;0,(IF(M79&lt;0,IF(L79&lt;0,(M79/L79)*(-1),M79/ABS(L79)),M79/ABS(L79))),0),IF(M79=0,0,(IF(M79&gt;0,1,-1))))</f>
        <v>1</v>
      </c>
      <c r="O79" s="15">
        <v>0.42999999999999999</v>
      </c>
      <c r="P79" s="15">
        <f>H79-K79</f>
        <v>50.000000000000099</v>
      </c>
      <c r="Q79" s="19">
        <v>50.000000000000099</v>
      </c>
      <c r="R79" s="19">
        <v>12.5</v>
      </c>
      <c r="S79" s="19">
        <v>1</v>
      </c>
    </row>
    <row r="80" spans="1:20" ht="16.5" customHeight="1">
      <c r="C80" s="3" t="s">
        <v>46</v>
      </c>
      <c r="D80" s="15">
        <v>0</v>
      </c>
      <c r="E80" s="15">
        <v>0</v>
      </c>
      <c r="F80" s="15">
        <v>0</v>
      </c>
      <c r="G80" s="16" t="str">
        <f>C80</f>
        <v>(5909) IUT/DIST CTR</v>
      </c>
      <c r="H80" s="15">
        <v>15</v>
      </c>
      <c r="I80" s="17">
        <v>0</v>
      </c>
      <c r="J80" s="17">
        <v>0</v>
      </c>
      <c r="K80" s="15">
        <v>0</v>
      </c>
      <c r="L80" s="15">
        <v>0</v>
      </c>
      <c r="M80" s="15">
        <f>L80-K80</f>
        <v>0</v>
      </c>
      <c r="N80" s="18">
        <f>IF(L80&lt;&gt;0,IF(M80&lt;&gt;0,(IF(M80&lt;0,IF(L80&lt;0,(M80/L80)*(-1),M80/ABS(L80)),M80/ABS(L80))),0),IF(M80=0,0,(IF(M80&gt;0,1,-1))))</f>
        <v>0</v>
      </c>
      <c r="O80" s="15">
        <v>3.75</v>
      </c>
      <c r="P80" s="15">
        <f>H80-K80</f>
        <v>15</v>
      </c>
      <c r="Q80" s="19">
        <v>15</v>
      </c>
      <c r="R80" s="19">
        <v>0</v>
      </c>
      <c r="S80" s="19">
        <v>0</v>
      </c>
    </row>
    <row r="81" spans="1:20" ht="16.5" customHeight="1">
      <c r="C81" s="3" t="s">
        <v>47</v>
      </c>
      <c r="D81" s="15">
        <v>21.07</v>
      </c>
      <c r="E81" s="15">
        <v>25</v>
      </c>
      <c r="F81" s="15">
        <v>0.75</v>
      </c>
      <c r="G81" s="16" t="str">
        <f>C81</f>
        <v>(5910) IUT/REPRO CTR</v>
      </c>
      <c r="H81" s="15">
        <v>800</v>
      </c>
      <c r="I81" s="17">
        <v>3.9300000000000002</v>
      </c>
      <c r="J81" s="17">
        <v>0.15720000000000001</v>
      </c>
      <c r="K81" s="15">
        <v>189.83000000000001</v>
      </c>
      <c r="L81" s="15">
        <v>75</v>
      </c>
      <c r="M81" s="15">
        <f>L81-K81</f>
        <v>-114.83000000000001</v>
      </c>
      <c r="N81" s="18">
        <f>IF(L81&lt;&gt;0,IF(M81&lt;&gt;0,(IF(M81&lt;0,IF(L81&lt;0,(M81/L81)*(-1),M81/ABS(L81)),M81/ABS(L81))),0),IF(M81=0,0,(IF(M81&gt;0,1,-1))))</f>
        <v>-1.5310666666666668</v>
      </c>
      <c r="O81" s="15">
        <v>2.0600000000000001</v>
      </c>
      <c r="P81" s="15">
        <f>H81-K81</f>
        <v>610.16999999999996</v>
      </c>
      <c r="Q81" s="19">
        <v>800</v>
      </c>
      <c r="R81" s="19">
        <v>-114.83</v>
      </c>
      <c r="S81" s="19">
        <v>-1.5310666666666699</v>
      </c>
    </row>
    <row r="82" spans="1:20" ht="16.5" customHeight="1">
      <c r="C82" s="3" t="s">
        <v>48</v>
      </c>
      <c r="D82" s="15">
        <v>0</v>
      </c>
      <c r="E82" s="15">
        <v>0</v>
      </c>
      <c r="F82" s="15">
        <v>845.67999999999995</v>
      </c>
      <c r="G82" s="16" t="str">
        <f>C82</f>
        <v>(5912) IUT-Copyediting/Proofreading</v>
      </c>
      <c r="H82" s="15">
        <v>2000</v>
      </c>
      <c r="I82" s="17">
        <v>0</v>
      </c>
      <c r="J82" s="17">
        <v>0</v>
      </c>
      <c r="K82" s="15">
        <v>1002.54</v>
      </c>
      <c r="L82" s="15">
        <v>500</v>
      </c>
      <c r="M82" s="15">
        <f>L82-K82</f>
        <v>-502.53999999999996</v>
      </c>
      <c r="N82" s="18">
        <f>IF(L82&lt;&gt;0,IF(M82&lt;&gt;0,(IF(M82&lt;0,IF(L82&lt;0,(M82/L82)*(-1),M82/ABS(L82)),M82/ABS(L82))),0),IF(M82=0,0,(IF(M82&gt;0,1,-1))))</f>
        <v>-1.00508</v>
      </c>
      <c r="O82" s="15">
        <v>845.67999999999995</v>
      </c>
      <c r="P82" s="15">
        <f>H82-K82</f>
        <v>997.46000000000004</v>
      </c>
      <c r="Q82" s="19">
        <v>2000</v>
      </c>
      <c r="R82" s="19">
        <v>-502.54000000000002</v>
      </c>
      <c r="S82" s="19">
        <v>-1.00508</v>
      </c>
    </row>
    <row r="83" spans="1:20" ht="16.5" customHeight="1">
      <c r="C83" s="3" t="s">
        <v>49</v>
      </c>
      <c r="D83" s="15">
        <v>235.75</v>
      </c>
      <c r="E83" s="15">
        <v>306.66666666666703</v>
      </c>
      <c r="F83" s="15">
        <v>1799.02</v>
      </c>
      <c r="G83" s="16" t="str">
        <f>C83</f>
        <v>(5940) IUT/REGISTRATION PROCESSING</v>
      </c>
      <c r="H83" s="15">
        <v>3680</v>
      </c>
      <c r="I83" s="17">
        <v>70.9166666666667</v>
      </c>
      <c r="J83" s="17">
        <v>0.23125000000000001</v>
      </c>
      <c r="K83" s="15">
        <v>235.75</v>
      </c>
      <c r="L83" s="15">
        <v>920</v>
      </c>
      <c r="M83" s="15">
        <f>L83-K83</f>
        <v>684.25</v>
      </c>
      <c r="N83" s="18">
        <f>IF(L83&lt;&gt;0,IF(M83&lt;&gt;0,(IF(M83&lt;0,IF(L83&lt;0,(M83/L83)*(-1),M83/ABS(L83)),M83/ABS(L83))),0),IF(M83=0,0,(IF(M83&gt;0,1,-1))))</f>
        <v>0.74375000000000002</v>
      </c>
      <c r="O83" s="15">
        <v>1871.1700000000001</v>
      </c>
      <c r="P83" s="15">
        <f>H83-K83</f>
        <v>3444.25</v>
      </c>
      <c r="Q83" s="19">
        <v>3680</v>
      </c>
      <c r="R83" s="19">
        <v>684.25</v>
      </c>
      <c r="S83" s="19">
        <v>0.74375000000000002</v>
      </c>
    </row>
    <row r="84" spans="1:20" ht="16.5" customHeight="1">
      <c r="C84" s="3" t="s">
        <v>50</v>
      </c>
      <c r="D84" s="15">
        <v>0</v>
      </c>
      <c r="E84" s="15">
        <v>660</v>
      </c>
      <c r="F84" s="15">
        <v>0</v>
      </c>
      <c r="G84" s="16" t="str">
        <f>C84</f>
        <v>(5999) IUT/MISC</v>
      </c>
      <c r="H84" s="15">
        <v>7920</v>
      </c>
      <c r="I84" s="17">
        <v>660</v>
      </c>
      <c r="J84" s="17">
        <v>1</v>
      </c>
      <c r="K84" s="15">
        <v>0</v>
      </c>
      <c r="L84" s="15">
        <v>1980</v>
      </c>
      <c r="M84" s="15">
        <f>L84-K84</f>
        <v>1980</v>
      </c>
      <c r="N84" s="18">
        <f>IF(L84&lt;&gt;0,IF(M84&lt;&gt;0,(IF(M84&lt;0,IF(L84&lt;0,(M84/L84)*(-1),M84/ABS(L84)),M84/ABS(L84))),0),IF(M84=0,0,(IF(M84&gt;0,1,-1))))</f>
        <v>1</v>
      </c>
      <c r="O84" s="15">
        <v>0</v>
      </c>
      <c r="P84" s="15">
        <f>H84-K84</f>
        <v>7920</v>
      </c>
      <c r="Q84" s="19">
        <v>7920</v>
      </c>
      <c r="R84" s="19">
        <v>1980</v>
      </c>
      <c r="S84" s="19">
        <v>1</v>
      </c>
    </row>
    <row r="85" spans="1:20" ht="13.5" hidden="1">
      <c r="A85" s="4"/>
      <c r="B85" s="4"/>
      <c r="C85" s="3" t="s">
        <v>51</v>
      </c>
      <c r="D85" s="15">
        <v>256.81999999999999</v>
      </c>
      <c r="E85" s="15">
        <v>995.83333333333303</v>
      </c>
      <c r="F85" s="15">
        <v>3259.1100000000001</v>
      </c>
      <c r="G85" s="16" t="str">
        <f>C85</f>
        <v>(590) IUT</v>
      </c>
      <c r="H85" s="15">
        <v>5173</v>
      </c>
      <c r="I85" s="17">
        <v>739.01333333333298</v>
      </c>
      <c r="J85" s="17">
        <v>0.74210543933054396</v>
      </c>
      <c r="K85" s="15">
        <v>1428.1199999999999</v>
      </c>
      <c r="L85" s="15">
        <v>3487.5</v>
      </c>
      <c r="M85" s="15">
        <f>L85-K85</f>
        <v>2059.3800000000001</v>
      </c>
      <c r="N85" s="18">
        <f>IF(L85&lt;&gt;0,IF(M85&lt;&gt;0,(IF(M85&lt;0,IF(L85&lt;0,(M85/L85)*(-1),M85/ABS(L85)),M85/ABS(L85))),0),IF(M85=0,0,(IF(M85&gt;0,1,-1))))</f>
        <v>0.59050322580645165</v>
      </c>
      <c r="O85" s="15">
        <v>3421.0599999999999</v>
      </c>
      <c r="P85" s="15">
        <f>H85-K85</f>
        <v>3744.8800000000001</v>
      </c>
      <c r="Q85" s="19">
        <v>5173</v>
      </c>
      <c r="R85" s="19">
        <v>2059.3800000000001</v>
      </c>
      <c r="S85" s="19">
        <v>0.59050322580645198</v>
      </c>
      <c r="T85" s="6"/>
    </row>
    <row r="86" spans="1:20" ht="16.5" customHeight="1">
      <c r="A86" s="4"/>
      <c r="B86" s="4"/>
      <c r="C86" s="3"/>
      <c r="D86" s="15"/>
      <c r="E86" s="15"/>
      <c r="F86" s="15"/>
      <c r="G86" s="16"/>
      <c r="H86" s="15"/>
      <c r="I86" s="17"/>
      <c r="J86" s="17"/>
      <c r="K86" s="15"/>
      <c r="L86" s="15"/>
      <c r="M86" s="15"/>
      <c r="N86" s="8"/>
      <c r="O86" s="15"/>
      <c r="P86" s="15"/>
      <c r="T86" s="6"/>
    </row>
    <row r="87" spans="1:20" ht="16.5" customHeight="1">
      <c r="A87" s="24"/>
      <c r="B87" s="24"/>
      <c r="C87" s="2" t="s">
        <v>52</v>
      </c>
      <c r="D87" s="10">
        <v>256.81999999999999</v>
      </c>
      <c r="E87" s="10">
        <v>995.83333333333303</v>
      </c>
      <c r="F87" s="10">
        <v>3259.1100000000001</v>
      </c>
      <c r="G87" s="11" t="str">
        <f>C87</f>
        <v>(52) Total Indirect Expenses</v>
      </c>
      <c r="H87" s="10">
        <v>5173</v>
      </c>
      <c r="I87" s="12">
        <v>739.01333333333298</v>
      </c>
      <c r="J87" s="12">
        <v>0.74210543933054396</v>
      </c>
      <c r="K87" s="10">
        <v>1428.1199999999999</v>
      </c>
      <c r="L87" s="10">
        <v>3487.5</v>
      </c>
      <c r="M87" s="10">
        <f>L87-K87</f>
        <v>2059.3800000000001</v>
      </c>
      <c r="N87" s="13">
        <f>IF(L87&lt;&gt;0,IF(M87&lt;&gt;0,(IF(M87&lt;0,IF(L87&lt;0,(M87/L87)*(-1),M87/ABS(L87)),M87/ABS(L87))),0),IF(M87=0,0,(IF(M87&gt;0,1,-1))))</f>
        <v>0.59050322580645165</v>
      </c>
      <c r="O87" s="10">
        <v>3421.0599999999999</v>
      </c>
      <c r="P87" s="10">
        <f>H87-K87</f>
        <v>3744.8800000000001</v>
      </c>
      <c r="Q87" s="14">
        <v>5173</v>
      </c>
      <c r="R87" s="14">
        <v>2059.3800000000001</v>
      </c>
      <c r="S87" s="14">
        <v>0.59050322580645198</v>
      </c>
      <c r="T87" s="42"/>
    </row>
    <row r="88" spans="1:20" ht="16.5" customHeight="1">
      <c r="A88" s="4"/>
      <c r="B88" s="4"/>
      <c r="C88" s="3"/>
      <c r="D88" s="15"/>
      <c r="E88" s="15"/>
      <c r="F88" s="15"/>
      <c r="G88" s="16"/>
      <c r="H88" s="15"/>
      <c r="I88" s="17"/>
      <c r="J88" s="17"/>
      <c r="K88" s="15"/>
      <c r="L88" s="15"/>
      <c r="M88" s="15"/>
      <c r="N88" s="8"/>
      <c r="O88" s="15"/>
      <c r="P88" s="15"/>
      <c r="T88" s="6"/>
    </row>
    <row r="89" spans="1:20" ht="17.25" customHeight="1">
      <c r="A89" s="24"/>
      <c r="B89" s="24"/>
      <c r="C89" s="2" t="s">
        <v>53</v>
      </c>
      <c r="D89" s="10">
        <v>18337.880000000001</v>
      </c>
      <c r="E89" s="10">
        <v>22310.148579490498</v>
      </c>
      <c r="F89" s="10">
        <v>91480.869999999995</v>
      </c>
      <c r="G89" s="11" t="s">
        <v>71</v>
      </c>
      <c r="H89" s="10">
        <v>278460.78082372597</v>
      </c>
      <c r="I89" s="12">
        <v>3972.2685794904701</v>
      </c>
      <c r="J89" s="12">
        <v>0.178047607587076</v>
      </c>
      <c r="K89" s="10">
        <v>59842.290000000001</v>
      </c>
      <c r="L89" s="10">
        <v>66245.266492048293</v>
      </c>
      <c r="M89" s="10">
        <f>L89-K89</f>
        <v>6402.9764920482921</v>
      </c>
      <c r="N89" s="13">
        <f>IF(L89&lt;&gt;0,IF(M89&lt;&gt;0,(IF(M89&lt;0,IF(L89&lt;0,(M89/L89)*(-1),M89/ABS(L89)),M89/ABS(L89))),0),IF(M89=0,0,(IF(M89&gt;0,1,-1))))</f>
        <v>0.096655607730355642</v>
      </c>
      <c r="O89" s="10">
        <v>130868.74000000001</v>
      </c>
      <c r="P89" s="10">
        <f>H89-K89</f>
        <v>218618.49082372597</v>
      </c>
      <c r="Q89" s="14">
        <v>278460.78082372597</v>
      </c>
      <c r="R89" s="14">
        <v>6402.9764920483103</v>
      </c>
      <c r="S89" s="14">
        <v>0.096655607730355905</v>
      </c>
      <c r="T89" s="42"/>
    </row>
    <row r="90" spans="1:20" ht="16.5" customHeight="1">
      <c r="A90" s="4"/>
      <c r="B90" s="4"/>
      <c r="C90" s="3"/>
      <c r="D90" s="15"/>
      <c r="E90" s="15"/>
      <c r="F90" s="15"/>
      <c r="G90" s="16"/>
      <c r="H90" s="15"/>
      <c r="I90" s="17"/>
      <c r="J90" s="17"/>
      <c r="K90" s="15"/>
      <c r="L90" s="15"/>
      <c r="M90" s="15"/>
      <c r="N90" s="8"/>
      <c r="O90" s="15"/>
      <c r="P90" s="15"/>
      <c r="T90" s="6"/>
    </row>
    <row r="91" spans="1:20" ht="17.25" customHeight="1">
      <c r="A91" s="24"/>
      <c r="B91" s="24"/>
      <c r="C91" s="2" t="s">
        <v>54</v>
      </c>
      <c r="D91" s="10">
        <v>-5939.5600000000004</v>
      </c>
      <c r="E91" s="10">
        <v>-3550.1485794904602</v>
      </c>
      <c r="F91" s="10">
        <v>4752.0900000000101</v>
      </c>
      <c r="G91" s="11" t="s">
        <v>72</v>
      </c>
      <c r="H91" s="10">
        <v>-31490.7808237258</v>
      </c>
      <c r="I91" s="12">
        <v>2389.4114205095402</v>
      </c>
      <c r="J91" s="12">
        <v>-0.67304547035394402</v>
      </c>
      <c r="K91" s="10">
        <v>-23595.5</v>
      </c>
      <c r="L91" s="10">
        <v>-9965.2664920483003</v>
      </c>
      <c r="M91" s="10">
        <f>K91-L91</f>
        <v>-13630.2335079517</v>
      </c>
      <c r="N91" s="13">
        <f>IF(L91&lt;&gt;0,IF(M91&lt;&gt;0,(IF(M91&lt;0,IF(L91&lt;0,(M91/L91)*(-1),M91/ABS(L91)),M91/ABS(L91))),0),IF(M91=0,0,(IF(M91&gt;0,1,-1))))</f>
        <v>-1.36777411008806</v>
      </c>
      <c r="O91" s="10">
        <v>3231.48000000001</v>
      </c>
      <c r="P91" s="10">
        <f>H91-K91</f>
        <v>-7895.2808237257996</v>
      </c>
      <c r="Q91" s="14">
        <v>-31490.7808237258</v>
      </c>
      <c r="R91" s="14">
        <v>13630.2335079517</v>
      </c>
      <c r="S91" s="14">
        <v>-1.36777411008806</v>
      </c>
      <c r="T91" s="42"/>
    </row>
    <row r="92" spans="1:20" ht="16.5" customHeight="1">
      <c r="A92" s="4"/>
      <c r="B92" s="4"/>
      <c r="C92" s="3"/>
      <c r="D92" s="15"/>
      <c r="E92" s="15"/>
      <c r="F92" s="15"/>
      <c r="G92" s="16"/>
      <c r="H92" s="15"/>
      <c r="I92" s="17"/>
      <c r="J92" s="17"/>
      <c r="K92" s="15"/>
      <c r="L92" s="15"/>
      <c r="M92" s="15"/>
      <c r="N92" s="8"/>
      <c r="O92" s="15"/>
      <c r="P92" s="15"/>
      <c r="T92" s="6"/>
    </row>
    <row r="93" spans="1:20" ht="16.5" customHeight="1">
      <c r="A93" s="4"/>
      <c r="B93" s="4"/>
      <c r="C93" s="3" t="s">
        <v>55</v>
      </c>
      <c r="D93" s="15">
        <v>243.13999999999999</v>
      </c>
      <c r="E93" s="15">
        <v>874.5</v>
      </c>
      <c r="F93" s="15">
        <v>21465.66</v>
      </c>
      <c r="G93" s="16" t="str">
        <f>C93</f>
        <v>(5911) IUT/OVERHEAD</v>
      </c>
      <c r="H93" s="15">
        <v>12839</v>
      </c>
      <c r="I93" s="17">
        <v>631.36000000000001</v>
      </c>
      <c r="J93" s="17">
        <v>0.72196683819325302</v>
      </c>
      <c r="K93" s="15">
        <v>450.24000000000001</v>
      </c>
      <c r="L93" s="15">
        <v>2623.5</v>
      </c>
      <c r="M93" s="15">
        <f>L93-K93</f>
        <v>2173.2600000000002</v>
      </c>
      <c r="N93" s="18">
        <f>IF(L93&lt;&gt;0,IF(M93&lt;&gt;0,(IF(M93&lt;0,IF(L93&lt;0,(M93/L93)*(-1),M93/ABS(L93)),M93/ABS(L93))),0),IF(M93=0,0,(IF(M93&gt;0,1,-1))))</f>
        <v>0.82838193253287606</v>
      </c>
      <c r="O93" s="15">
        <v>22774.77</v>
      </c>
      <c r="P93" s="15">
        <f>H93-K93</f>
        <v>12388.76</v>
      </c>
      <c r="Q93" s="19">
        <v>12839</v>
      </c>
      <c r="R93" s="19">
        <v>2173.2600000000002</v>
      </c>
      <c r="S93" s="19">
        <v>0.82838193253287595</v>
      </c>
      <c r="T93" s="6"/>
    </row>
    <row r="94" spans="1:20" ht="17.25" customHeight="1">
      <c r="A94" s="24"/>
      <c r="B94" s="24"/>
      <c r="C94" s="2" t="s">
        <v>56</v>
      </c>
      <c r="D94" s="10">
        <v>243.13999999999999</v>
      </c>
      <c r="E94" s="10">
        <v>874.5</v>
      </c>
      <c r="F94" s="10">
        <v>21465.66</v>
      </c>
      <c r="G94" s="11" t="str">
        <f>C94</f>
        <v>(OH&amp;TX) TOTAL OVERHEAD /TAXES</v>
      </c>
      <c r="H94" s="10">
        <v>12839</v>
      </c>
      <c r="I94" s="12">
        <v>631.36000000000001</v>
      </c>
      <c r="J94" s="12">
        <v>0.72196683819325302</v>
      </c>
      <c r="K94" s="10">
        <v>450.24000000000001</v>
      </c>
      <c r="L94" s="10">
        <v>2623.5</v>
      </c>
      <c r="M94" s="10">
        <f>L94-K94</f>
        <v>2173.2600000000002</v>
      </c>
      <c r="N94" s="13">
        <f>IF(L94&lt;&gt;0,IF(M94&lt;&gt;0,(IF(M94&lt;0,IF(L94&lt;0,(M94/L94)*(-1),M94/ABS(L94)),M94/ABS(L94))),0),IF(M94=0,0,(IF(M94&gt;0,1,-1))))</f>
        <v>0.82838193253287606</v>
      </c>
      <c r="O94" s="10">
        <v>22774.77</v>
      </c>
      <c r="P94" s="10">
        <f>H94-K94</f>
        <v>12388.76</v>
      </c>
      <c r="Q94" s="14">
        <v>12839</v>
      </c>
      <c r="R94" s="14">
        <v>2173.2600000000002</v>
      </c>
      <c r="S94" s="14">
        <v>0.82838193253287595</v>
      </c>
      <c r="T94" s="42"/>
    </row>
    <row r="95" spans="1:20" ht="16.5" customHeight="1">
      <c r="A95" s="4"/>
      <c r="B95" s="4"/>
      <c r="C95" s="3"/>
      <c r="D95" s="15"/>
      <c r="E95" s="15"/>
      <c r="F95" s="15"/>
      <c r="G95" s="16"/>
      <c r="H95" s="15"/>
      <c r="I95" s="17"/>
      <c r="J95" s="17"/>
      <c r="K95" s="15"/>
      <c r="L95" s="15"/>
      <c r="M95" s="15"/>
      <c r="N95" s="8"/>
      <c r="O95" s="15"/>
      <c r="P95" s="15"/>
      <c r="T95" s="6"/>
    </row>
    <row r="96" spans="1:20" ht="17.25" customHeight="1">
      <c r="A96" s="24"/>
      <c r="B96" s="24"/>
      <c r="C96" s="2" t="s">
        <v>57</v>
      </c>
      <c r="D96" s="10">
        <v>18581.02</v>
      </c>
      <c r="E96" s="10">
        <v>23184.648579490498</v>
      </c>
      <c r="F96" s="10">
        <v>112946.53</v>
      </c>
      <c r="G96" s="11" t="s">
        <v>73</v>
      </c>
      <c r="H96" s="10">
        <v>291299.78082372597</v>
      </c>
      <c r="I96" s="12">
        <v>4603.6285794904697</v>
      </c>
      <c r="J96" s="12">
        <v>0.19856365576155099</v>
      </c>
      <c r="K96" s="10">
        <v>60292.529999999999</v>
      </c>
      <c r="L96" s="10">
        <v>68868.766492048293</v>
      </c>
      <c r="M96" s="10">
        <f>L96-K96</f>
        <v>8576.2364920482942</v>
      </c>
      <c r="N96" s="13">
        <f>IF(L96&lt;&gt;0,IF(M96&lt;&gt;0,(IF(M96&lt;0,IF(L96&lt;0,(M96/L96)*(-1),M96/ABS(L96)),M96/ABS(L96))),0),IF(M96=0,0,(IF(M96&gt;0,1,-1))))</f>
        <v>0.12453013069485601</v>
      </c>
      <c r="O96" s="10">
        <v>153643.51000000001</v>
      </c>
      <c r="P96" s="10">
        <f>H96-K96</f>
        <v>231007.25082372598</v>
      </c>
      <c r="Q96" s="20">
        <v>291299.78082372597</v>
      </c>
      <c r="R96" s="20">
        <v>8576.2364920483196</v>
      </c>
      <c r="S96" s="20">
        <v>0.12453013069485599</v>
      </c>
      <c r="T96" s="42"/>
    </row>
    <row r="97" spans="1:20" ht="16.5" customHeight="1">
      <c r="A97" s="4"/>
      <c r="B97" s="4"/>
      <c r="C97" s="3"/>
      <c r="D97" s="15"/>
      <c r="E97" s="15"/>
      <c r="F97" s="15"/>
      <c r="G97" s="16"/>
      <c r="H97" s="15"/>
      <c r="I97" s="17"/>
      <c r="J97" s="17"/>
      <c r="K97" s="15"/>
      <c r="L97" s="15"/>
      <c r="M97" s="15"/>
      <c r="N97" s="8"/>
      <c r="O97" s="15"/>
      <c r="P97" s="15"/>
      <c r="T97" s="6"/>
    </row>
    <row r="98" spans="1:20" ht="17.25" customHeight="1">
      <c r="A98" s="24"/>
      <c r="B98" s="24"/>
      <c r="C98" s="4" t="s">
        <v>58</v>
      </c>
      <c r="D98" s="10">
        <v>-6182.6999999999998</v>
      </c>
      <c r="E98" s="10">
        <v>-4424.6485794904602</v>
      </c>
      <c r="F98" s="10">
        <v>-16713.57</v>
      </c>
      <c r="G98" s="11" t="s">
        <v>74</v>
      </c>
      <c r="H98" s="10">
        <v>-44329.7808237258</v>
      </c>
      <c r="I98" s="12">
        <v>1758.0514205095401</v>
      </c>
      <c r="J98" s="12">
        <v>-0.397331310933624</v>
      </c>
      <c r="K98" s="10">
        <v>-24045.740000000002</v>
      </c>
      <c r="L98" s="10">
        <v>-12588.7664920483</v>
      </c>
      <c r="M98" s="10">
        <f>K98-L98</f>
        <v>-11456.973507951701</v>
      </c>
      <c r="N98" s="13">
        <f>IF(L98&lt;&gt;0,IF(M98&lt;&gt;0,(IF(M98&lt;0,IF(L98&lt;0,(M98/L98)*(-1),M98/ABS(L98)),M98/ABS(L98))),0),IF(M98=0,0,(IF(M98&gt;0,1,-1))))</f>
        <v>-0.91009500535167598</v>
      </c>
      <c r="O98" s="10">
        <v>-19543.290000000001</v>
      </c>
      <c r="P98" s="10">
        <f>H98-K98</f>
        <v>-20284.040823725798</v>
      </c>
      <c r="Q98" s="21">
        <v>-44329.7808237258</v>
      </c>
      <c r="R98" s="21">
        <v>11456.9735079517</v>
      </c>
      <c r="S98" s="21">
        <v>-0.91009500535167598</v>
      </c>
      <c r="T98" s="42"/>
    </row>
    <row r="99" spans="1:20" ht="16.5" customHeight="1">
      <c r="A99" s="4"/>
      <c r="B99" s="4"/>
      <c r="C99" s="3"/>
      <c r="D99" s="15"/>
      <c r="E99" s="15"/>
      <c r="F99" s="15"/>
      <c r="G99" s="16"/>
      <c r="H99" s="15"/>
      <c r="I99" s="17"/>
      <c r="J99" s="17"/>
      <c r="K99" s="15"/>
      <c r="L99" s="15"/>
      <c r="M99" s="15"/>
      <c r="N99" s="8"/>
      <c r="O99" s="15"/>
      <c r="P99" s="15"/>
      <c r="T99" s="6"/>
    </row>
    <row r="100" spans="3:19" ht="13.5" customHeight="1">
      <c r="C100" s="4"/>
      <c r="D100" s="15"/>
      <c r="E100" s="15"/>
      <c r="F100" s="15"/>
      <c r="G100" s="16"/>
      <c r="H100" s="15"/>
      <c r="I100" s="17"/>
      <c r="J100" s="17"/>
      <c r="K100" s="15"/>
      <c r="L100" s="15"/>
      <c r="M100" s="15"/>
      <c r="N100" s="8"/>
      <c r="O100" s="15"/>
      <c r="P100" s="15"/>
      <c r="Q100" s="22"/>
      <c r="R100" s="22"/>
      <c r="S100" s="22"/>
    </row>
    <row r="101" spans="3:19" ht="13.5" customHeight="1">
      <c r="C101" s="2" t="s">
        <v>59</v>
      </c>
      <c r="D101" s="10">
        <v>-6182.6999999999998</v>
      </c>
      <c r="E101" s="10">
        <v>-4424.6485794904602</v>
      </c>
      <c r="F101" s="10">
        <v>-16713.57</v>
      </c>
      <c r="G101" s="11" t="s">
        <v>75</v>
      </c>
      <c r="H101" s="10">
        <v>-44329.7808237258</v>
      </c>
      <c r="I101" s="12">
        <v>1758.0514205095401</v>
      </c>
      <c r="J101" s="12">
        <v>-0.397331310933624</v>
      </c>
      <c r="K101" s="10">
        <v>-24045.740000000002</v>
      </c>
      <c r="L101" s="10">
        <v>-12588.7664920483</v>
      </c>
      <c r="M101" s="10">
        <f>K101-L101</f>
        <v>-11456.973507951701</v>
      </c>
      <c r="N101" s="13">
        <f>IF(L101&lt;&gt;0,IF(M101&lt;&gt;0,(IF(M101&lt;0,IF(L101&lt;0,(M101/L101)*(-1),M101/ABS(L101)),M101/ABS(L101))),0),IF(M101=0,0,(IF(M101&gt;0,1,-1))))</f>
        <v>-0.91009500535167598</v>
      </c>
      <c r="O101" s="10">
        <v>-19543.290000000001</v>
      </c>
      <c r="P101" s="10">
        <f>H101-K101</f>
        <v>-20284.040823725798</v>
      </c>
      <c r="Q101" s="20">
        <v>-44329.7808237258</v>
      </c>
      <c r="R101" s="20">
        <v>11456.9735079517</v>
      </c>
      <c r="S101" s="20">
        <v>-0.91009500535167598</v>
      </c>
    </row>
    <row r="102" spans="3:19" ht="13.5" customHeight="1">
      <c r="C102" s="2" t="s">
        <v>60</v>
      </c>
      <c r="D102" s="10">
        <v>-6182.6999999999998</v>
      </c>
      <c r="E102" s="10">
        <v>-4424.6485794904602</v>
      </c>
      <c r="F102" s="10">
        <v>355113.48999999999</v>
      </c>
      <c r="G102" s="11" t="s">
        <v>76</v>
      </c>
      <c r="H102" s="10">
        <v>-44329.7808237258</v>
      </c>
      <c r="I102" s="12">
        <v>1758.0514205095401</v>
      </c>
      <c r="J102" s="12">
        <v>-0.397331310933624</v>
      </c>
      <c r="K102" s="10">
        <v>-24045.740000000002</v>
      </c>
      <c r="L102" s="10">
        <v>-12588.7664920483</v>
      </c>
      <c r="M102" s="10">
        <f>K102-L102</f>
        <v>-11456.973507951701</v>
      </c>
      <c r="N102" s="13">
        <f>IF(L102&lt;&gt;0,IF(M102&lt;&gt;0,(IF(M102&lt;0,IF(L102&lt;0,(M102/L102)*(-1),M102/ABS(L102)),M102/ABS(L102))),0),IF(M102=0,0,(IF(M102&gt;0,1,-1))))</f>
        <v>-0.91009500535167598</v>
      </c>
      <c r="O102" s="10">
        <v>352283.77000000002</v>
      </c>
      <c r="P102" s="10">
        <f>H102-K102</f>
        <v>-20284.040823725798</v>
      </c>
      <c r="Q102" s="20">
        <v>-44329.7808237258</v>
      </c>
      <c r="R102" s="20">
        <v>11456.9735079517</v>
      </c>
      <c r="S102" s="20">
        <v>-0.91009500535167598</v>
      </c>
    </row>
    <row r="103" spans="1:20" ht="16.5" customHeight="1">
      <c r="A103" s="4"/>
      <c r="B103" s="4"/>
      <c r="C103" s="4"/>
      <c r="D103" s="6"/>
      <c r="E103" s="6"/>
      <c r="F103" s="6"/>
      <c r="G103" s="6"/>
      <c r="I103" s="4"/>
      <c r="J103" s="4"/>
      <c r="N103" s="8"/>
      <c r="O103" s="6"/>
      <c r="P103" s="6"/>
      <c r="T103" s="6"/>
    </row>
    <row r="104" spans="1:20" ht="16.5" customHeight="1">
      <c r="A104" s="4"/>
      <c r="B104" s="4"/>
      <c r="C104" s="4"/>
      <c r="D104" s="6"/>
      <c r="E104" s="6"/>
      <c r="F104" s="6"/>
      <c r="G104" s="6"/>
      <c r="I104" s="4"/>
      <c r="J104" s="4"/>
      <c r="N104" s="8"/>
      <c r="O104" s="6"/>
      <c r="P104" s="6"/>
      <c r="T104" s="6"/>
    </row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87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ASSOC-ADMINISTRATIVE: 412-0000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105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7.25" customHeight="1">
      <c r="A17" s="24"/>
      <c r="B17" s="24"/>
      <c r="C17" s="2" t="s">
        <v>0</v>
      </c>
      <c r="D17" s="10">
        <v>0</v>
      </c>
      <c r="E17" s="10">
        <v>0</v>
      </c>
      <c r="F17" s="10">
        <v>371827.06</v>
      </c>
      <c r="G17" s="11" t="str">
        <f>C17</f>
        <v>(3000) BEGINNING NET ASSETS</v>
      </c>
      <c r="H17" s="10">
        <v>0</v>
      </c>
      <c r="I17" s="12">
        <v>0</v>
      </c>
      <c r="J17" s="12">
        <v>0</v>
      </c>
      <c r="K17" s="10">
        <v>0</v>
      </c>
      <c r="L17" s="10">
        <v>0</v>
      </c>
      <c r="M17" s="10">
        <f>K17-L17</f>
        <v>0</v>
      </c>
      <c r="N17" s="13">
        <f>IF(L17&lt;&gt;0,IF(M17&lt;&gt;0,(IF(M17&lt;0,IF(L17&lt;0,(M17/L17)*(-1),M17/ABS(L17)),M17/ABS(L17))),0),IF(M17=0,0,(IF(M17&gt;0,1,-1))))</f>
        <v>0</v>
      </c>
      <c r="O17" s="10">
        <v>371827.06</v>
      </c>
      <c r="P17" s="10">
        <f>H17-K17</f>
        <v>0</v>
      </c>
      <c r="Q17" s="14">
        <v>0</v>
      </c>
      <c r="R17" s="14">
        <v>0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9658.5200000000004</v>
      </c>
      <c r="E19" s="15">
        <v>10160</v>
      </c>
      <c r="F19" s="15">
        <v>10764.860000000001</v>
      </c>
      <c r="G19" s="16" t="str">
        <f>C19</f>
        <v>(4000) DUES/PERSONAL</v>
      </c>
      <c r="H19" s="15">
        <v>121920</v>
      </c>
      <c r="I19" s="17">
        <v>501.48000000000002</v>
      </c>
      <c r="J19" s="17">
        <v>0.049358267716535398</v>
      </c>
      <c r="K19" s="15">
        <v>29190.450000000001</v>
      </c>
      <c r="L19" s="15">
        <v>30480</v>
      </c>
      <c r="M19" s="15">
        <f>K19-L19</f>
        <v>-1289.5499999999993</v>
      </c>
      <c r="N19" s="18">
        <f>IF(L19&lt;&gt;0,IF(M19&lt;&gt;0,(IF(M19&lt;0,IF(L19&lt;0,(M19/L19)*(-1),M19/ABS(L19)),M19/ABS(L19))),0),IF(M19=0,0,(IF(M19&gt;0,1,-1))))</f>
        <v>-0.04230807086614171</v>
      </c>
      <c r="O19" s="15">
        <v>32643.32</v>
      </c>
      <c r="P19" s="15">
        <f>H19-K19</f>
        <v>92729.550000000003</v>
      </c>
      <c r="Q19" s="19">
        <v>121920</v>
      </c>
      <c r="R19" s="19">
        <v>1289.55</v>
      </c>
      <c r="S19" s="19">
        <v>0.042308070866141703</v>
      </c>
      <c r="T19" s="6"/>
    </row>
    <row r="20" spans="1:20" ht="16.5" customHeight="1">
      <c r="C20" s="3" t="s">
        <v>2</v>
      </c>
      <c r="D20" s="15">
        <v>0</v>
      </c>
      <c r="E20" s="15">
        <v>0</v>
      </c>
      <c r="F20" s="15">
        <v>81.25</v>
      </c>
      <c r="G20" s="16" t="str">
        <f>C20</f>
        <v>(4003) DUES/LIFE MEMBERS-CURRENT</v>
      </c>
      <c r="H20" s="15">
        <v>0</v>
      </c>
      <c r="I20" s="17">
        <v>0</v>
      </c>
      <c r="J20" s="17">
        <v>0</v>
      </c>
      <c r="K20" s="15">
        <v>0</v>
      </c>
      <c r="L20" s="15">
        <v>0</v>
      </c>
      <c r="M20" s="15">
        <f>K20-L20</f>
        <v>0</v>
      </c>
      <c r="N20" s="18">
        <f>IF(L20&lt;&gt;0,IF(M20&lt;&gt;0,(IF(M20&lt;0,IF(L20&lt;0,(M20/L20)*(-1),M20/ABS(L20)),M20/ABS(L20))),0),IF(M20=0,0,(IF(M20&gt;0,1,-1))))</f>
        <v>0</v>
      </c>
      <c r="O20" s="15">
        <v>243.75</v>
      </c>
      <c r="P20" s="15">
        <f>H20-K20</f>
        <v>0</v>
      </c>
      <c r="Q20" s="19">
        <v>0</v>
      </c>
      <c r="R20" s="19">
        <v>0</v>
      </c>
      <c r="S20" s="19">
        <v>0</v>
      </c>
    </row>
    <row r="21" spans="1:20" ht="16.5" customHeight="1">
      <c r="C21" s="3" t="s">
        <v>3</v>
      </c>
      <c r="D21" s="15">
        <v>0</v>
      </c>
      <c r="E21" s="15">
        <v>0</v>
      </c>
      <c r="F21" s="15">
        <v>1.25</v>
      </c>
      <c r="G21" s="16" t="str">
        <f>C21</f>
        <v>(4004) DUES/CNTNUNG MBRS &amp; DIV TRFR</v>
      </c>
      <c r="H21" s="15">
        <v>0</v>
      </c>
      <c r="I21" s="17">
        <v>0</v>
      </c>
      <c r="J21" s="17">
        <v>0</v>
      </c>
      <c r="K21" s="15">
        <v>0</v>
      </c>
      <c r="L21" s="15">
        <v>0</v>
      </c>
      <c r="M21" s="15">
        <f>K21-L21</f>
        <v>0</v>
      </c>
      <c r="N21" s="18">
        <f>IF(L21&lt;&gt;0,IF(M21&lt;&gt;0,(IF(M21&lt;0,IF(L21&lt;0,(M21/L21)*(-1),M21/ABS(L21)),M21/ABS(L21))),0),IF(M21=0,0,(IF(M21&gt;0,1,-1))))</f>
        <v>0</v>
      </c>
      <c r="O21" s="15">
        <v>3.75</v>
      </c>
      <c r="P21" s="15">
        <f>H21-K21</f>
        <v>0</v>
      </c>
      <c r="Q21" s="19">
        <v>0</v>
      </c>
      <c r="R21" s="19">
        <v>0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9658.5200000000004</v>
      </c>
      <c r="E22" s="10">
        <v>10160</v>
      </c>
      <c r="F22" s="10">
        <v>10847.360000000001</v>
      </c>
      <c r="G22" s="11" t="str">
        <f>C22</f>
        <v>(400) Subtotal Dues</v>
      </c>
      <c r="H22" s="10">
        <v>121920</v>
      </c>
      <c r="I22" s="12">
        <v>501.48000000000002</v>
      </c>
      <c r="J22" s="12">
        <v>0.049358267716535398</v>
      </c>
      <c r="K22" s="10">
        <v>29190.450000000001</v>
      </c>
      <c r="L22" s="10">
        <v>30480</v>
      </c>
      <c r="M22" s="10">
        <f>K22-L22</f>
        <v>-1289.5499999999993</v>
      </c>
      <c r="N22" s="13">
        <f>IF(L22&lt;&gt;0,IF(M22&lt;&gt;0,(IF(M22&lt;0,IF(L22&lt;0,(M22/L22)*(-1),M22/ABS(L22)),M22/ABS(L22))),0),IF(M22=0,0,(IF(M22&gt;0,1,-1))))</f>
        <v>-0.04230807086614171</v>
      </c>
      <c r="O22" s="10">
        <v>32890.82</v>
      </c>
      <c r="P22" s="10">
        <f>H22-K22</f>
        <v>92729.550000000003</v>
      </c>
      <c r="Q22" s="14">
        <v>121920</v>
      </c>
      <c r="R22" s="14">
        <v>1289.55</v>
      </c>
      <c r="S22" s="14">
        <v>0.042308070866141703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7.25" customHeight="1">
      <c r="A31" s="24"/>
      <c r="B31" s="24"/>
      <c r="C31" s="2" t="s">
        <v>12</v>
      </c>
      <c r="D31" s="10">
        <v>9658.5200000000004</v>
      </c>
      <c r="E31" s="10">
        <v>10160</v>
      </c>
      <c r="F31" s="10">
        <v>10847.360000000001</v>
      </c>
      <c r="G31" s="11" t="s">
        <v>69</v>
      </c>
      <c r="H31" s="10">
        <v>121920</v>
      </c>
      <c r="I31" s="12">
        <v>501.48000000000002</v>
      </c>
      <c r="J31" s="12">
        <v>0.049358267716535398</v>
      </c>
      <c r="K31" s="10">
        <v>29190.450000000001</v>
      </c>
      <c r="L31" s="10">
        <v>30480</v>
      </c>
      <c r="M31" s="10">
        <f>K31-L31</f>
        <v>-1289.5499999999993</v>
      </c>
      <c r="N31" s="13">
        <f>IF(L31&lt;&gt;0,IF(M31&lt;&gt;0,(IF(M31&lt;0,IF(L31&lt;0,(M31/L31)*(-1),M31/ABS(L31)),M31/ABS(L31))),0),IF(M31=0,0,(IF(M31&gt;0,1,-1))))</f>
        <v>-0.04230807086614171</v>
      </c>
      <c r="O31" s="10">
        <v>32890.82</v>
      </c>
      <c r="P31" s="10">
        <f>H31-K31</f>
        <v>92729.550000000003</v>
      </c>
      <c r="Q31" s="14">
        <v>121920</v>
      </c>
      <c r="R31" s="14">
        <v>1289.55</v>
      </c>
      <c r="S31" s="14">
        <v>0.042308070866141703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13</v>
      </c>
      <c r="D33" s="15">
        <v>13456.799999999999</v>
      </c>
      <c r="E33" s="15">
        <v>12611.7609561753</v>
      </c>
      <c r="F33" s="15">
        <v>12591.02</v>
      </c>
      <c r="G33" s="16" t="str">
        <f>C33</f>
        <v>(5000) SALARIES &amp; WAGES</v>
      </c>
      <c r="H33" s="15">
        <v>168851.56589641501</v>
      </c>
      <c r="I33" s="17">
        <v>-845.0390438247</v>
      </c>
      <c r="J33" s="17">
        <v>-0.067004048582995801</v>
      </c>
      <c r="K33" s="15">
        <v>42654.019999999997</v>
      </c>
      <c r="L33" s="15">
        <v>40490.390438246999</v>
      </c>
      <c r="M33" s="15">
        <f>L33-K33</f>
        <v>-2163.6295617529977</v>
      </c>
      <c r="N33" s="18">
        <f>IF(L33&lt;&gt;0,IF(M33&lt;&gt;0,(IF(M33&lt;0,IF(L33&lt;0,(M33/L33)*(-1),M33/ABS(L33)),M33/ABS(L33))),0),IF(M33=0,0,(IF(M33&gt;0,1,-1))))</f>
        <v>-0.053435630981449989</v>
      </c>
      <c r="O33" s="15">
        <v>37200.730000000003</v>
      </c>
      <c r="P33" s="15">
        <f>H33-K33</f>
        <v>126197.54589641502</v>
      </c>
      <c r="Q33" s="19">
        <v>168851.56589641501</v>
      </c>
      <c r="R33" s="19">
        <v>-2163.62956175301</v>
      </c>
      <c r="S33" s="19">
        <v>-0.053435630981450197</v>
      </c>
      <c r="T33" s="6"/>
    </row>
    <row r="34" spans="1:20" ht="16.5" customHeight="1">
      <c r="C34" s="3" t="s">
        <v>14</v>
      </c>
      <c r="D34" s="15">
        <v>0</v>
      </c>
      <c r="E34" s="15">
        <v>0</v>
      </c>
      <c r="F34" s="15">
        <v>588.12</v>
      </c>
      <c r="G34" s="16" t="str">
        <f>C34</f>
        <v>(5001) WAGES/TEMPORARY EMPLOYEES</v>
      </c>
      <c r="H34" s="15">
        <v>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700.13999999999999</v>
      </c>
      <c r="P34" s="15">
        <f>H34-K34</f>
        <v>0</v>
      </c>
      <c r="Q34" s="19">
        <v>0</v>
      </c>
      <c r="R34" s="19">
        <v>0</v>
      </c>
      <c r="S34" s="19">
        <v>0</v>
      </c>
    </row>
    <row r="35" spans="1:20" ht="16.5" customHeight="1">
      <c r="C35" s="3" t="s">
        <v>15</v>
      </c>
      <c r="D35" s="15">
        <v>4051.8499999999999</v>
      </c>
      <c r="E35" s="15">
        <v>3980.7209566485099</v>
      </c>
      <c r="F35" s="15">
        <v>3981.71</v>
      </c>
      <c r="G35" s="16" t="str">
        <f>C35</f>
        <v>(5010) EMPLOYEE BENEFITS</v>
      </c>
      <c r="H35" s="15">
        <v>53295.568260644701</v>
      </c>
      <c r="I35" s="17">
        <v>-71.129043351490097</v>
      </c>
      <c r="J35" s="17">
        <v>-0.0178683821664746</v>
      </c>
      <c r="K35" s="15">
        <v>12843.129999999999</v>
      </c>
      <c r="L35" s="15">
        <v>12780.209387134701</v>
      </c>
      <c r="M35" s="15">
        <f>L35-K35</f>
        <v>-62.920612865298608</v>
      </c>
      <c r="N35" s="18">
        <f>IF(L35&lt;&gt;0,IF(M35&lt;&gt;0,(IF(M35&lt;0,IF(L35&lt;0,(M35/L35)*(-1),M35/ABS(L35)),M35/ABS(L35))),0),IF(M35=0,0,(IF(M35&gt;0,1,-1))))</f>
        <v>-0.0049232849759596386</v>
      </c>
      <c r="O35" s="15">
        <v>11775.18</v>
      </c>
      <c r="P35" s="15">
        <f>H35-K35</f>
        <v>40452.438260644703</v>
      </c>
      <c r="Q35" s="19">
        <v>53295.568260644701</v>
      </c>
      <c r="R35" s="19">
        <v>-62.920612865329502</v>
      </c>
      <c r="S35" s="19">
        <v>-0.0049232849759620698</v>
      </c>
    </row>
    <row r="36" spans="1:20" ht="16.5" customHeight="1">
      <c r="C36" s="3" t="s">
        <v>16</v>
      </c>
      <c r="D36" s="15">
        <v>0</v>
      </c>
      <c r="E36" s="15">
        <v>0</v>
      </c>
      <c r="F36" s="15">
        <v>0</v>
      </c>
      <c r="G36" s="16" t="str">
        <f>C36</f>
        <v>(5016) PROFESSIONAL MEMBERSHIPS</v>
      </c>
      <c r="H36" s="15">
        <v>625</v>
      </c>
      <c r="I36" s="17">
        <v>0</v>
      </c>
      <c r="J36" s="17">
        <v>0</v>
      </c>
      <c r="K36" s="15">
        <v>0</v>
      </c>
      <c r="L36" s="15">
        <v>625</v>
      </c>
      <c r="M36" s="15">
        <f>L36-K36</f>
        <v>625</v>
      </c>
      <c r="N36" s="18">
        <f>IF(L36&lt;&gt;0,IF(M36&lt;&gt;0,(IF(M36&lt;0,IF(L36&lt;0,(M36/L36)*(-1),M36/ABS(L36)),M36/ABS(L36))),0),IF(M36=0,0,(IF(M36&gt;0,1,-1))))</f>
        <v>1</v>
      </c>
      <c r="O36" s="15">
        <v>0</v>
      </c>
      <c r="P36" s="15">
        <f>H36-K36</f>
        <v>625</v>
      </c>
      <c r="Q36" s="19">
        <v>625</v>
      </c>
      <c r="R36" s="19">
        <v>625</v>
      </c>
      <c r="S36" s="19">
        <v>1</v>
      </c>
    </row>
    <row r="37" spans="1:20" ht="17.25" customHeight="1">
      <c r="A37" s="24"/>
      <c r="B37" s="24"/>
      <c r="C37" s="2" t="s">
        <v>17</v>
      </c>
      <c r="D37" s="10">
        <v>17508.650000000001</v>
      </c>
      <c r="E37" s="10">
        <v>16592.481912823801</v>
      </c>
      <c r="F37" s="10">
        <v>17160.849999999999</v>
      </c>
      <c r="G37" s="11" t="str">
        <f>C37</f>
        <v>(500) Payroll &amp; Related Expenses</v>
      </c>
      <c r="H37" s="10">
        <v>222772.13415705899</v>
      </c>
      <c r="I37" s="12">
        <v>-916.16808717618903</v>
      </c>
      <c r="J37" s="12">
        <v>-0.0552158557104174</v>
      </c>
      <c r="K37" s="10">
        <v>55497.150000000001</v>
      </c>
      <c r="L37" s="10">
        <v>53895.599825381702</v>
      </c>
      <c r="M37" s="10">
        <f>L37-K37</f>
        <v>-1601.5501746182999</v>
      </c>
      <c r="N37" s="13">
        <f>IF(L37&lt;&gt;0,IF(M37&lt;&gt;0,(IF(M37&lt;0,IF(L37&lt;0,(M37/L37)*(-1),M37/ABS(L37)),M37/ABS(L37))),0),IF(M37=0,0,(IF(M37&gt;0,1,-1))))</f>
        <v>-0.029715787184987644</v>
      </c>
      <c r="O37" s="10">
        <v>49676.050000000003</v>
      </c>
      <c r="P37" s="10">
        <f>H37-K37</f>
        <v>167274.98415705899</v>
      </c>
      <c r="Q37" s="14">
        <v>222772.13415705899</v>
      </c>
      <c r="R37" s="14">
        <v>-1601.5501746183199</v>
      </c>
      <c r="S37" s="14">
        <v>-0.029715787184988102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19</v>
      </c>
      <c r="D39" s="15">
        <v>194.72999999999999</v>
      </c>
      <c r="E39" s="15">
        <v>289.58333333333297</v>
      </c>
      <c r="F39" s="15">
        <v>-184.94999999999999</v>
      </c>
      <c r="G39" s="16" t="str">
        <f>C39</f>
        <v>(5122) BANK S/C</v>
      </c>
      <c r="H39" s="15">
        <v>3475</v>
      </c>
      <c r="I39" s="17">
        <v>94.853333333332998</v>
      </c>
      <c r="J39" s="17">
        <v>0.32755107913669002</v>
      </c>
      <c r="K39" s="15">
        <v>587.30999999999995</v>
      </c>
      <c r="L39" s="15">
        <v>868.74999999999898</v>
      </c>
      <c r="M39" s="15">
        <f>L39-K39</f>
        <v>281.43999999999903</v>
      </c>
      <c r="N39" s="18">
        <f>IF(L39&lt;&gt;0,IF(M39&lt;&gt;0,(IF(M39&lt;0,IF(L39&lt;0,(M39/L39)*(-1),M39/ABS(L39)),M39/ABS(L39))),0),IF(M39=0,0,(IF(M39&gt;0,1,-1))))</f>
        <v>0.32395971223021508</v>
      </c>
      <c r="O39" s="15">
        <v>690.98000000000002</v>
      </c>
      <c r="P39" s="15">
        <f>H39-K39</f>
        <v>2887.6900000000001</v>
      </c>
      <c r="Q39" s="19">
        <v>3475</v>
      </c>
      <c r="R39" s="19">
        <v>281.43999999999897</v>
      </c>
      <c r="S39" s="19">
        <v>0.32395971223021502</v>
      </c>
      <c r="T39" s="6"/>
    </row>
    <row r="40" spans="1:20" ht="17.25" customHeight="1">
      <c r="A40" s="24"/>
      <c r="B40" s="24"/>
      <c r="C40" s="2" t="s">
        <v>21</v>
      </c>
      <c r="D40" s="10">
        <v>194.72999999999999</v>
      </c>
      <c r="E40" s="10">
        <v>289.58333333333297</v>
      </c>
      <c r="F40" s="10">
        <v>-184.94999999999999</v>
      </c>
      <c r="G40" s="11" t="str">
        <f>C40</f>
        <v>(510) Outside Services</v>
      </c>
      <c r="H40" s="10">
        <v>3475</v>
      </c>
      <c r="I40" s="12">
        <v>94.853333333332998</v>
      </c>
      <c r="J40" s="12">
        <v>0.32755107913669002</v>
      </c>
      <c r="K40" s="10">
        <v>587.30999999999995</v>
      </c>
      <c r="L40" s="10">
        <v>868.74999999999898</v>
      </c>
      <c r="M40" s="10">
        <f>L40-K40</f>
        <v>281.43999999999903</v>
      </c>
      <c r="N40" s="13">
        <f>IF(L40&lt;&gt;0,IF(M40&lt;&gt;0,(IF(M40&lt;0,IF(L40&lt;0,(M40/L40)*(-1),M40/ABS(L40)),M40/ABS(L40))),0),IF(M40=0,0,(IF(M40&gt;0,1,-1))))</f>
        <v>0.32395971223021508</v>
      </c>
      <c r="O40" s="10">
        <v>690.98000000000002</v>
      </c>
      <c r="P40" s="10">
        <f>H40-K40</f>
        <v>2887.6900000000001</v>
      </c>
      <c r="Q40" s="14">
        <v>3475</v>
      </c>
      <c r="R40" s="14">
        <v>281.43999999999897</v>
      </c>
      <c r="S40" s="14">
        <v>0.32395971223021502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22</v>
      </c>
      <c r="D42" s="15">
        <v>0</v>
      </c>
      <c r="E42" s="15">
        <v>0</v>
      </c>
      <c r="F42" s="15">
        <v>0</v>
      </c>
      <c r="G42" s="16" t="str">
        <f>C42</f>
        <v>(5210) TRANSPORTATION</v>
      </c>
      <c r="H42" s="15">
        <v>0</v>
      </c>
      <c r="I42" s="17">
        <v>0</v>
      </c>
      <c r="J42" s="17">
        <v>0</v>
      </c>
      <c r="K42" s="15">
        <v>584.72000000000003</v>
      </c>
      <c r="L42" s="15">
        <v>0</v>
      </c>
      <c r="M42" s="15">
        <f>L42-K42</f>
        <v>-584.72000000000003</v>
      </c>
      <c r="N42" s="18">
        <f>IF(L42&lt;&gt;0,IF(M42&lt;&gt;0,(IF(M42&lt;0,IF(L42&lt;0,(M42/L42)*(-1),M42/ABS(L42)),M42/ABS(L42))),0),IF(M42=0,0,(IF(M42&gt;0,1,-1))))</f>
        <v>-1</v>
      </c>
      <c r="O42" s="15">
        <v>0</v>
      </c>
      <c r="P42" s="15">
        <f>H42-K42</f>
        <v>-584.72000000000003</v>
      </c>
      <c r="Q42" s="19">
        <v>0</v>
      </c>
      <c r="R42" s="19">
        <v>-584.72000000000003</v>
      </c>
      <c r="S42" s="19">
        <v>0</v>
      </c>
      <c r="T42" s="6"/>
    </row>
    <row r="43" spans="1:20" ht="16.5" customHeight="1">
      <c r="C43" s="3" t="s">
        <v>24</v>
      </c>
      <c r="D43" s="15">
        <v>0</v>
      </c>
      <c r="E43" s="15">
        <v>170</v>
      </c>
      <c r="F43" s="15">
        <v>0</v>
      </c>
      <c r="G43" s="16" t="str">
        <f>C43</f>
        <v>(5216) BUSINESS MEETINGS</v>
      </c>
      <c r="H43" s="15">
        <v>170</v>
      </c>
      <c r="I43" s="17">
        <v>170</v>
      </c>
      <c r="J43" s="17">
        <v>1</v>
      </c>
      <c r="K43" s="15">
        <v>0</v>
      </c>
      <c r="L43" s="15">
        <v>170</v>
      </c>
      <c r="M43" s="15">
        <f>L43-K43</f>
        <v>170</v>
      </c>
      <c r="N43" s="18">
        <f>IF(L43&lt;&gt;0,IF(M43&lt;&gt;0,(IF(M43&lt;0,IF(L43&lt;0,(M43/L43)*(-1),M43/ABS(L43)),M43/ABS(L43))),0),IF(M43=0,0,(IF(M43&gt;0,1,-1))))</f>
        <v>1</v>
      </c>
      <c r="O43" s="15">
        <v>0</v>
      </c>
      <c r="P43" s="15">
        <f>H43-K43</f>
        <v>170</v>
      </c>
      <c r="Q43" s="19">
        <v>170</v>
      </c>
      <c r="R43" s="19">
        <v>170</v>
      </c>
      <c r="S43" s="19">
        <v>1</v>
      </c>
    </row>
    <row r="44" spans="1:20" ht="17.25" customHeight="1">
      <c r="A44" s="24"/>
      <c r="B44" s="24"/>
      <c r="C44" s="2" t="s">
        <v>25</v>
      </c>
      <c r="D44" s="10">
        <v>0</v>
      </c>
      <c r="E44" s="10">
        <v>170</v>
      </c>
      <c r="F44" s="10">
        <v>0</v>
      </c>
      <c r="G44" s="11" t="str">
        <f>C44</f>
        <v>(520) Travel and Related Expenses</v>
      </c>
      <c r="H44" s="10">
        <v>170</v>
      </c>
      <c r="I44" s="12">
        <v>170</v>
      </c>
      <c r="J44" s="12">
        <v>1</v>
      </c>
      <c r="K44" s="10">
        <v>584.72000000000003</v>
      </c>
      <c r="L44" s="10">
        <v>170</v>
      </c>
      <c r="M44" s="10">
        <f>L44-K44</f>
        <v>-414.72000000000003</v>
      </c>
      <c r="N44" s="13">
        <f>IF(L44&lt;&gt;0,IF(M44&lt;&gt;0,(IF(M44&lt;0,IF(L44&lt;0,(M44/L44)*(-1),M44/ABS(L44)),M44/ABS(L44))),0),IF(M44=0,0,(IF(M44&gt;0,1,-1))))</f>
        <v>-2.4395294117647062</v>
      </c>
      <c r="O44" s="10">
        <v>0</v>
      </c>
      <c r="P44" s="10">
        <f>H44-K44</f>
        <v>-414.72000000000003</v>
      </c>
      <c r="Q44" s="14">
        <v>170</v>
      </c>
      <c r="R44" s="14">
        <v>-414.72000000000003</v>
      </c>
      <c r="S44" s="14">
        <v>-2.4395294117647102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4"/>
      <c r="B47" s="4"/>
      <c r="C47" s="3" t="s">
        <v>34</v>
      </c>
      <c r="D47" s="15">
        <v>0</v>
      </c>
      <c r="E47" s="15">
        <v>0</v>
      </c>
      <c r="F47" s="15">
        <v>0</v>
      </c>
      <c r="G47" s="16" t="str">
        <f>C47</f>
        <v>(5430) WEB OPERATING EXPENSES</v>
      </c>
      <c r="H47" s="15">
        <v>463.98000000000002</v>
      </c>
      <c r="I47" s="17">
        <v>0</v>
      </c>
      <c r="J47" s="17">
        <v>0</v>
      </c>
      <c r="K47" s="15">
        <v>379.08999999999997</v>
      </c>
      <c r="L47" s="15">
        <v>384</v>
      </c>
      <c r="M47" s="15">
        <f>L47-K47</f>
        <v>4.910000000000025</v>
      </c>
      <c r="N47" s="18">
        <f>IF(L47&lt;&gt;0,IF(M47&lt;&gt;0,(IF(M47&lt;0,IF(L47&lt;0,(M47/L47)*(-1),M47/ABS(L47)),M47/ABS(L47))),0),IF(M47=0,0,(IF(M47&gt;0,1,-1))))</f>
        <v>0.012786458333333398</v>
      </c>
      <c r="O47" s="15">
        <v>0</v>
      </c>
      <c r="P47" s="15">
        <f>H47-K47</f>
        <v>84.890000000000043</v>
      </c>
      <c r="Q47" s="19">
        <v>463.98000000000002</v>
      </c>
      <c r="R47" s="19">
        <v>4.9100000000000303</v>
      </c>
      <c r="S47" s="19">
        <v>0.0127864583333334</v>
      </c>
      <c r="T47" s="6"/>
    </row>
    <row r="48" spans="1:20" ht="16.5" customHeight="1">
      <c r="C48" s="3" t="s">
        <v>35</v>
      </c>
      <c r="D48" s="15">
        <v>0</v>
      </c>
      <c r="E48" s="15">
        <v>0</v>
      </c>
      <c r="F48" s="15">
        <v>0</v>
      </c>
      <c r="G48" s="16" t="str">
        <f>C48</f>
        <v>(5431) WEBINAR/WEBCASTS/WEB CE EXP</v>
      </c>
      <c r="H48" s="15">
        <v>0</v>
      </c>
      <c r="I48" s="17">
        <v>0</v>
      </c>
      <c r="J48" s="17">
        <v>0</v>
      </c>
      <c r="K48" s="15">
        <v>0</v>
      </c>
      <c r="L48" s="15">
        <v>0</v>
      </c>
      <c r="M48" s="15">
        <f>L48-K48</f>
        <v>0</v>
      </c>
      <c r="N48" s="18">
        <f>IF(L48&lt;&gt;0,IF(M48&lt;&gt;0,(IF(M48&lt;0,IF(L48&lt;0,(M48/L48)*(-1),M48/ABS(L48)),M48/ABS(L48))),0),IF(M48=0,0,(IF(M48&gt;0,1,-1))))</f>
        <v>0</v>
      </c>
      <c r="O48" s="15">
        <v>312</v>
      </c>
      <c r="P48" s="15">
        <f>H48-K48</f>
        <v>0</v>
      </c>
      <c r="Q48" s="19">
        <v>0</v>
      </c>
      <c r="R48" s="19">
        <v>0</v>
      </c>
      <c r="S48" s="19">
        <v>0</v>
      </c>
    </row>
    <row r="49" spans="1:20" ht="17.25" customHeight="1">
      <c r="A49" s="24"/>
      <c r="B49" s="24"/>
      <c r="C49" s="2" t="s">
        <v>36</v>
      </c>
      <c r="D49" s="10">
        <v>0</v>
      </c>
      <c r="E49" s="10">
        <v>0</v>
      </c>
      <c r="F49" s="10">
        <v>0</v>
      </c>
      <c r="G49" s="11" t="str">
        <f>C49</f>
        <v>(540) Publication Related Expenses</v>
      </c>
      <c r="H49" s="10">
        <v>463.98000000000002</v>
      </c>
      <c r="I49" s="12">
        <v>0</v>
      </c>
      <c r="J49" s="12">
        <v>0</v>
      </c>
      <c r="K49" s="10">
        <v>379.08999999999997</v>
      </c>
      <c r="L49" s="10">
        <v>384</v>
      </c>
      <c r="M49" s="10">
        <f>L49-K49</f>
        <v>4.910000000000025</v>
      </c>
      <c r="N49" s="13">
        <f>IF(L49&lt;&gt;0,IF(M49&lt;&gt;0,(IF(M49&lt;0,IF(L49&lt;0,(M49/L49)*(-1),M49/ABS(L49)),M49/ABS(L49))),0),IF(M49=0,0,(IF(M49&gt;0,1,-1))))</f>
        <v>0.012786458333333398</v>
      </c>
      <c r="O49" s="10">
        <v>312</v>
      </c>
      <c r="P49" s="10">
        <f>H49-K49</f>
        <v>84.890000000000043</v>
      </c>
      <c r="Q49" s="14">
        <v>463.98000000000002</v>
      </c>
      <c r="R49" s="14">
        <v>4.9100000000000303</v>
      </c>
      <c r="S49" s="14">
        <v>0.0127864583333334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37</v>
      </c>
      <c r="D51" s="15">
        <v>0</v>
      </c>
      <c r="E51" s="15">
        <v>0</v>
      </c>
      <c r="F51" s="15">
        <v>0</v>
      </c>
      <c r="G51" s="16" t="str">
        <f>C51</f>
        <v>(5500) SUPPLIES/OPERATING</v>
      </c>
      <c r="H51" s="15">
        <v>200</v>
      </c>
      <c r="I51" s="17">
        <v>0</v>
      </c>
      <c r="J51" s="17">
        <v>0</v>
      </c>
      <c r="K51" s="15">
        <v>0</v>
      </c>
      <c r="L51" s="15">
        <v>0</v>
      </c>
      <c r="M51" s="15">
        <f>L51-K51</f>
        <v>0</v>
      </c>
      <c r="N51" s="18">
        <f>IF(L51&lt;&gt;0,IF(M51&lt;&gt;0,(IF(M51&lt;0,IF(L51&lt;0,(M51/L51)*(-1),M51/ABS(L51)),M51/ABS(L51))),0),IF(M51=0,0,(IF(M51&gt;0,1,-1))))</f>
        <v>0</v>
      </c>
      <c r="O51" s="15">
        <v>0</v>
      </c>
      <c r="P51" s="15">
        <f>H51-K51</f>
        <v>200</v>
      </c>
      <c r="Q51" s="19">
        <v>200</v>
      </c>
      <c r="R51" s="19">
        <v>0</v>
      </c>
      <c r="S51" s="19">
        <v>0</v>
      </c>
      <c r="T51" s="6"/>
    </row>
    <row r="52" spans="1:20" ht="16.5" customHeight="1">
      <c r="C52" s="3" t="s">
        <v>38</v>
      </c>
      <c r="D52" s="15">
        <v>0</v>
      </c>
      <c r="E52" s="15">
        <v>0</v>
      </c>
      <c r="F52" s="15">
        <v>0</v>
      </c>
      <c r="G52" s="16" t="str">
        <f>C52</f>
        <v>(5523) POSTAGE/E-MAIL</v>
      </c>
      <c r="H52" s="15">
        <v>50</v>
      </c>
      <c r="I52" s="17">
        <v>0</v>
      </c>
      <c r="J52" s="17">
        <v>0</v>
      </c>
      <c r="K52" s="15">
        <v>0</v>
      </c>
      <c r="L52" s="15">
        <v>0</v>
      </c>
      <c r="M52" s="15">
        <f>L52-K52</f>
        <v>0</v>
      </c>
      <c r="N52" s="18">
        <f>IF(L52&lt;&gt;0,IF(M52&lt;&gt;0,(IF(M52&lt;0,IF(L52&lt;0,(M52/L52)*(-1),M52/ABS(L52)),M52/ABS(L52))),0),IF(M52=0,0,(IF(M52&gt;0,1,-1))))</f>
        <v>0</v>
      </c>
      <c r="O52" s="15">
        <v>0</v>
      </c>
      <c r="P52" s="15">
        <f>H52-K52</f>
        <v>50</v>
      </c>
      <c r="Q52" s="19">
        <v>50</v>
      </c>
      <c r="R52" s="19">
        <v>0</v>
      </c>
      <c r="S52" s="19">
        <v>0</v>
      </c>
    </row>
    <row r="53" spans="1:20" ht="16.5" customHeight="1">
      <c r="C53" s="3" t="s">
        <v>39</v>
      </c>
      <c r="D53" s="15">
        <v>339.76999999999998</v>
      </c>
      <c r="E53" s="15">
        <v>117.25</v>
      </c>
      <c r="F53" s="15">
        <v>137.63</v>
      </c>
      <c r="G53" s="16" t="str">
        <f>C53</f>
        <v>(5530) DEPRECIATION F/E</v>
      </c>
      <c r="H53" s="15">
        <v>1407</v>
      </c>
      <c r="I53" s="17">
        <v>-222.52000000000001</v>
      </c>
      <c r="J53" s="17">
        <v>-1.89782515991471</v>
      </c>
      <c r="K53" s="15">
        <v>615.02999999999997</v>
      </c>
      <c r="L53" s="15">
        <v>351.75</v>
      </c>
      <c r="M53" s="15">
        <f>L53-K53</f>
        <v>-263.27999999999997</v>
      </c>
      <c r="N53" s="18">
        <f>IF(L53&lt;&gt;0,IF(M53&lt;&gt;0,(IF(M53&lt;0,IF(L53&lt;0,(M53/L53)*(-1),M53/ABS(L53)),M53/ABS(L53))),0),IF(M53=0,0,(IF(M53&gt;0,1,-1))))</f>
        <v>-0.74848614072494657</v>
      </c>
      <c r="O53" s="15">
        <v>412.88999999999999</v>
      </c>
      <c r="P53" s="15">
        <f>H53-K53</f>
        <v>791.97000000000003</v>
      </c>
      <c r="Q53" s="19">
        <v>1407</v>
      </c>
      <c r="R53" s="19">
        <v>-263.27999999999997</v>
      </c>
      <c r="S53" s="19">
        <v>-0.74848614072494701</v>
      </c>
    </row>
    <row r="54" spans="1:20" ht="16.5" customHeight="1">
      <c r="C54" s="3" t="s">
        <v>40</v>
      </c>
      <c r="D54" s="15">
        <v>0</v>
      </c>
      <c r="E54" s="15">
        <v>8.3333333333333304</v>
      </c>
      <c r="F54" s="15">
        <v>0</v>
      </c>
      <c r="G54" s="16" t="str">
        <f>C54</f>
        <v>(5599) MISC EXPENSE</v>
      </c>
      <c r="H54" s="15">
        <v>100</v>
      </c>
      <c r="I54" s="17">
        <v>8.3333333333333304</v>
      </c>
      <c r="J54" s="17">
        <v>1</v>
      </c>
      <c r="K54" s="15">
        <v>82.829999999999998</v>
      </c>
      <c r="L54" s="15">
        <v>25</v>
      </c>
      <c r="M54" s="15">
        <f>L54-K54</f>
        <v>-57.829999999999998</v>
      </c>
      <c r="N54" s="18">
        <f>IF(L54&lt;&gt;0,IF(M54&lt;&gt;0,(IF(M54&lt;0,IF(L54&lt;0,(M54/L54)*(-1),M54/ABS(L54)),M54/ABS(L54))),0),IF(M54=0,0,(IF(M54&gt;0,1,-1))))</f>
        <v>-2.3132000000000001</v>
      </c>
      <c r="O54" s="15">
        <v>0</v>
      </c>
      <c r="P54" s="15">
        <f>H54-K54</f>
        <v>17.170000000000002</v>
      </c>
      <c r="Q54" s="19">
        <v>100</v>
      </c>
      <c r="R54" s="19">
        <v>-57.829999999999998</v>
      </c>
      <c r="S54" s="19">
        <v>-2.3132000000000001</v>
      </c>
    </row>
    <row r="55" spans="1:20" ht="17.25" customHeight="1">
      <c r="A55" s="24"/>
      <c r="B55" s="24"/>
      <c r="C55" s="2" t="s">
        <v>41</v>
      </c>
      <c r="D55" s="10">
        <v>339.76999999999998</v>
      </c>
      <c r="E55" s="10">
        <v>125.583333333333</v>
      </c>
      <c r="F55" s="10">
        <v>137.63</v>
      </c>
      <c r="G55" s="11" t="str">
        <f>C55</f>
        <v>(550) Operating Expenses</v>
      </c>
      <c r="H55" s="10">
        <v>1757</v>
      </c>
      <c r="I55" s="12">
        <v>-214.18666666666701</v>
      </c>
      <c r="J55" s="12">
        <v>-1.70553417385534</v>
      </c>
      <c r="K55" s="10">
        <v>697.86000000000001</v>
      </c>
      <c r="L55" s="10">
        <v>376.75</v>
      </c>
      <c r="M55" s="10">
        <f>L55-K55</f>
        <v>-321.11000000000001</v>
      </c>
      <c r="N55" s="13">
        <f>IF(L55&lt;&gt;0,IF(M55&lt;&gt;0,(IF(M55&lt;0,IF(L55&lt;0,(M55/L55)*(-1),M55/ABS(L55)),M55/ABS(L55))),0),IF(M55=0,0,(IF(M55&gt;0,1,-1))))</f>
        <v>-0.85231585932315868</v>
      </c>
      <c r="O55" s="10">
        <v>412.88999999999999</v>
      </c>
      <c r="P55" s="10">
        <f>H55-K55</f>
        <v>1059.1399999999999</v>
      </c>
      <c r="Q55" s="14">
        <v>1757</v>
      </c>
      <c r="R55" s="14">
        <v>-321.11000000000001</v>
      </c>
      <c r="S55" s="14">
        <v>-0.85231585932315801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7.25" customHeight="1">
      <c r="A57" s="24"/>
      <c r="B57" s="24"/>
      <c r="C57" s="2" t="s">
        <v>42</v>
      </c>
      <c r="D57" s="10">
        <v>18043.150000000001</v>
      </c>
      <c r="E57" s="10">
        <v>17177.648579490498</v>
      </c>
      <c r="F57" s="10">
        <v>17113.529999999999</v>
      </c>
      <c r="G57" s="11" t="s">
        <v>70</v>
      </c>
      <c r="H57" s="10">
        <v>228638.114157059</v>
      </c>
      <c r="I57" s="12">
        <v>-865.50142050952104</v>
      </c>
      <c r="J57" s="12">
        <v>-0.050385325820607403</v>
      </c>
      <c r="K57" s="10">
        <v>57746.129999999997</v>
      </c>
      <c r="L57" s="10">
        <v>55695.099825381702</v>
      </c>
      <c r="M57" s="10">
        <f>L57-K57</f>
        <v>-2051.0301746182959</v>
      </c>
      <c r="N57" s="13">
        <f>IF(L57&lt;&gt;0,IF(M57&lt;&gt;0,(IF(M57&lt;0,IF(L57&lt;0,(M57/L57)*(-1),M57/ABS(L57)),M57/ABS(L57))),0),IF(M57=0,0,(IF(M57&gt;0,1,-1))))</f>
        <v>-0.036826043602557444</v>
      </c>
      <c r="O57" s="10">
        <v>51091.919999999998</v>
      </c>
      <c r="P57" s="10">
        <f>H57-K57</f>
        <v>170891.98415705899</v>
      </c>
      <c r="Q57" s="14">
        <v>228638.114157059</v>
      </c>
      <c r="R57" s="14">
        <v>-2051.03017461833</v>
      </c>
      <c r="S57" s="14">
        <v>-0.036826043602557999</v>
      </c>
      <c r="T57" s="42"/>
    </row>
    <row r="58" spans="1:20" ht="16.5" customHeight="1">
      <c r="A58" s="4"/>
      <c r="B58" s="4"/>
      <c r="C58" s="3"/>
      <c r="D58" s="15"/>
      <c r="E58" s="15"/>
      <c r="F58" s="15"/>
      <c r="G58" s="16"/>
      <c r="H58" s="15"/>
      <c r="I58" s="17"/>
      <c r="J58" s="17"/>
      <c r="K58" s="15"/>
      <c r="L58" s="15"/>
      <c r="M58" s="15"/>
      <c r="N58" s="8"/>
      <c r="O58" s="15"/>
      <c r="P58" s="15"/>
      <c r="T58" s="6"/>
    </row>
    <row r="59" spans="1:20" ht="16.5" customHeight="1">
      <c r="A59" s="4"/>
      <c r="B59" s="4"/>
      <c r="C59" s="3" t="s">
        <v>43</v>
      </c>
      <c r="D59" s="15">
        <v>0</v>
      </c>
      <c r="E59" s="15">
        <v>0</v>
      </c>
      <c r="F59" s="15">
        <v>13.57</v>
      </c>
      <c r="G59" s="16" t="str">
        <f>C59</f>
        <v>(5901) IUT/CPU</v>
      </c>
      <c r="H59" s="15">
        <v>0</v>
      </c>
      <c r="I59" s="17">
        <v>0</v>
      </c>
      <c r="J59" s="17">
        <v>0</v>
      </c>
      <c r="K59" s="15">
        <v>0</v>
      </c>
      <c r="L59" s="15">
        <v>0</v>
      </c>
      <c r="M59" s="15">
        <f>L59-K59</f>
        <v>0</v>
      </c>
      <c r="N59" s="18">
        <f>IF(L59&lt;&gt;0,IF(M59&lt;&gt;0,(IF(M59&lt;0,IF(L59&lt;0,(M59/L59)*(-1),M59/ABS(L59)),M59/ABS(L59))),0),IF(M59=0,0,(IF(M59&gt;0,1,-1))))</f>
        <v>0</v>
      </c>
      <c r="O59" s="15">
        <v>55.75</v>
      </c>
      <c r="P59" s="15">
        <f>H59-K59</f>
        <v>0</v>
      </c>
      <c r="Q59" s="19">
        <v>0</v>
      </c>
      <c r="R59" s="19">
        <v>0</v>
      </c>
      <c r="S59" s="19">
        <v>0</v>
      </c>
      <c r="T59" s="6"/>
    </row>
    <row r="60" spans="1:20" ht="16.5" customHeight="1">
      <c r="C60" s="3" t="s">
        <v>44</v>
      </c>
      <c r="D60" s="15">
        <v>0</v>
      </c>
      <c r="E60" s="15">
        <v>0</v>
      </c>
      <c r="F60" s="15">
        <v>0</v>
      </c>
      <c r="G60" s="16" t="str">
        <f>C60</f>
        <v>(5904) TRANSFER TO/FROM ENDOWMENT</v>
      </c>
      <c r="H60" s="15">
        <v>-9392</v>
      </c>
      <c r="I60" s="17">
        <v>0</v>
      </c>
      <c r="J60" s="17">
        <v>0</v>
      </c>
      <c r="K60" s="15">
        <v>0</v>
      </c>
      <c r="L60" s="15">
        <v>0</v>
      </c>
      <c r="M60" s="15">
        <f>L60-K60</f>
        <v>0</v>
      </c>
      <c r="N60" s="18">
        <f>IF(L60&lt;&gt;0,IF(M60&lt;&gt;0,(IF(M60&lt;0,IF(L60&lt;0,(M60/L60)*(-1),M60/ABS(L60)),M60/ABS(L60))),0),IF(M60=0,0,(IF(M60&gt;0,1,-1))))</f>
        <v>0</v>
      </c>
      <c r="O60" s="15">
        <v>0</v>
      </c>
      <c r="P60" s="15">
        <f>H60-K60</f>
        <v>-9392</v>
      </c>
      <c r="Q60" s="19">
        <v>-9392</v>
      </c>
      <c r="R60" s="19">
        <v>0</v>
      </c>
      <c r="S60" s="19">
        <v>0</v>
      </c>
    </row>
    <row r="61" spans="1:20" ht="16.5" customHeight="1">
      <c r="C61" s="3" t="s">
        <v>45</v>
      </c>
      <c r="D61" s="15">
        <v>0</v>
      </c>
      <c r="E61" s="15">
        <v>4.1666666666666696</v>
      </c>
      <c r="F61" s="15">
        <v>0.059999999999999998</v>
      </c>
      <c r="G61" s="16" t="str">
        <f>C61</f>
        <v>(5905) IUT/TELEPHONE</v>
      </c>
      <c r="H61" s="15">
        <v>50.000000000000099</v>
      </c>
      <c r="I61" s="17">
        <v>4.1666666666666696</v>
      </c>
      <c r="J61" s="17">
        <v>1</v>
      </c>
      <c r="K61" s="15">
        <v>0</v>
      </c>
      <c r="L61" s="15">
        <v>12.5</v>
      </c>
      <c r="M61" s="15">
        <f>L61-K61</f>
        <v>12.5</v>
      </c>
      <c r="N61" s="18">
        <f>IF(L61&lt;&gt;0,IF(M61&lt;&gt;0,(IF(M61&lt;0,IF(L61&lt;0,(M61/L61)*(-1),M61/ABS(L61)),M61/ABS(L61))),0),IF(M61=0,0,(IF(M61&gt;0,1,-1))))</f>
        <v>1</v>
      </c>
      <c r="O61" s="15">
        <v>0.42999999999999999</v>
      </c>
      <c r="P61" s="15">
        <f>H61-K61</f>
        <v>50.000000000000099</v>
      </c>
      <c r="Q61" s="19">
        <v>50.000000000000099</v>
      </c>
      <c r="R61" s="19">
        <v>12.5</v>
      </c>
      <c r="S61" s="19">
        <v>1</v>
      </c>
    </row>
    <row r="62" spans="1:20" ht="16.5" customHeight="1">
      <c r="C62" s="3" t="s">
        <v>46</v>
      </c>
      <c r="D62" s="15">
        <v>0</v>
      </c>
      <c r="E62" s="15">
        <v>0</v>
      </c>
      <c r="F62" s="15">
        <v>0</v>
      </c>
      <c r="G62" s="16" t="str">
        <f>C62</f>
        <v>(5909) IUT/DIST CTR</v>
      </c>
      <c r="H62" s="15">
        <v>15</v>
      </c>
      <c r="I62" s="17">
        <v>0</v>
      </c>
      <c r="J62" s="17">
        <v>0</v>
      </c>
      <c r="K62" s="15">
        <v>0</v>
      </c>
      <c r="L62" s="15">
        <v>0</v>
      </c>
      <c r="M62" s="15">
        <f>L62-K62</f>
        <v>0</v>
      </c>
      <c r="N62" s="18">
        <f>IF(L62&lt;&gt;0,IF(M62&lt;&gt;0,(IF(M62&lt;0,IF(L62&lt;0,(M62/L62)*(-1),M62/ABS(L62)),M62/ABS(L62))),0),IF(M62=0,0,(IF(M62&gt;0,1,-1))))</f>
        <v>0</v>
      </c>
      <c r="O62" s="15">
        <v>0</v>
      </c>
      <c r="P62" s="15">
        <f>H62-K62</f>
        <v>15</v>
      </c>
      <c r="Q62" s="19">
        <v>15</v>
      </c>
      <c r="R62" s="19">
        <v>0</v>
      </c>
      <c r="S62" s="19">
        <v>0</v>
      </c>
    </row>
    <row r="63" spans="1:20" ht="16.5" customHeight="1">
      <c r="C63" s="3" t="s">
        <v>47</v>
      </c>
      <c r="D63" s="15">
        <v>21.07</v>
      </c>
      <c r="E63" s="15">
        <v>25</v>
      </c>
      <c r="F63" s="15">
        <v>0.75</v>
      </c>
      <c r="G63" s="16" t="str">
        <f>C63</f>
        <v>(5910) IUT/REPRO CTR</v>
      </c>
      <c r="H63" s="15">
        <v>300</v>
      </c>
      <c r="I63" s="17">
        <v>3.9300000000000002</v>
      </c>
      <c r="J63" s="17">
        <v>0.15720000000000001</v>
      </c>
      <c r="K63" s="15">
        <v>189.83000000000001</v>
      </c>
      <c r="L63" s="15">
        <v>75</v>
      </c>
      <c r="M63" s="15">
        <f>L63-K63</f>
        <v>-114.83000000000001</v>
      </c>
      <c r="N63" s="18">
        <f>IF(L63&lt;&gt;0,IF(M63&lt;&gt;0,(IF(M63&lt;0,IF(L63&lt;0,(M63/L63)*(-1),M63/ABS(L63)),M63/ABS(L63))),0),IF(M63=0,0,(IF(M63&gt;0,1,-1))))</f>
        <v>-1.5310666666666668</v>
      </c>
      <c r="O63" s="15">
        <v>2.0600000000000001</v>
      </c>
      <c r="P63" s="15">
        <f>H63-K63</f>
        <v>110.16999999999999</v>
      </c>
      <c r="Q63" s="19">
        <v>300</v>
      </c>
      <c r="R63" s="19">
        <v>-114.83</v>
      </c>
      <c r="S63" s="19">
        <v>-1.5310666666666699</v>
      </c>
    </row>
    <row r="64" spans="1:20" ht="13.5" hidden="1">
      <c r="A64" s="4"/>
      <c r="B64" s="4"/>
      <c r="C64" s="3" t="s">
        <v>51</v>
      </c>
      <c r="D64" s="15">
        <v>21.07</v>
      </c>
      <c r="E64" s="15">
        <v>29.1666666666667</v>
      </c>
      <c r="F64" s="15">
        <v>14.380000000000001</v>
      </c>
      <c r="G64" s="16" t="str">
        <f>C64</f>
        <v>(590) IUT</v>
      </c>
      <c r="H64" s="15">
        <v>-9027</v>
      </c>
      <c r="I64" s="17">
        <v>8.0966666666666693</v>
      </c>
      <c r="J64" s="17">
        <v>0.27760000000000001</v>
      </c>
      <c r="K64" s="15">
        <v>189.83000000000001</v>
      </c>
      <c r="L64" s="15">
        <v>87.5</v>
      </c>
      <c r="M64" s="15">
        <f>L64-K64</f>
        <v>-102.33000000000001</v>
      </c>
      <c r="N64" s="18">
        <f>IF(L64&lt;&gt;0,IF(M64&lt;&gt;0,(IF(M64&lt;0,IF(L64&lt;0,(M64/L64)*(-1),M64/ABS(L64)),M64/ABS(L64))),0),IF(M64=0,0,(IF(M64&gt;0,1,-1))))</f>
        <v>-1.1694857142857145</v>
      </c>
      <c r="O64" s="15">
        <v>58.240000000000002</v>
      </c>
      <c r="P64" s="15">
        <f>H64-K64</f>
        <v>-9216.8299999999999</v>
      </c>
      <c r="Q64" s="19">
        <v>-9027</v>
      </c>
      <c r="R64" s="19">
        <v>-102.33</v>
      </c>
      <c r="S64" s="19">
        <v>-1.16948571428571</v>
      </c>
      <c r="T64" s="6"/>
    </row>
    <row r="65" spans="1:20" ht="16.5" customHeight="1">
      <c r="A65" s="4"/>
      <c r="B65" s="4"/>
      <c r="C65" s="3"/>
      <c r="D65" s="15"/>
      <c r="E65" s="15"/>
      <c r="F65" s="15"/>
      <c r="G65" s="16"/>
      <c r="H65" s="15"/>
      <c r="I65" s="17"/>
      <c r="J65" s="17"/>
      <c r="K65" s="15"/>
      <c r="L65" s="15"/>
      <c r="M65" s="15"/>
      <c r="N65" s="8"/>
      <c r="O65" s="15"/>
      <c r="P65" s="15"/>
      <c r="T65" s="6"/>
    </row>
    <row r="66" spans="1:20" ht="16.5" customHeight="1">
      <c r="A66" s="24"/>
      <c r="B66" s="24"/>
      <c r="C66" s="2" t="s">
        <v>52</v>
      </c>
      <c r="D66" s="10">
        <v>21.07</v>
      </c>
      <c r="E66" s="10">
        <v>29.1666666666667</v>
      </c>
      <c r="F66" s="10">
        <v>14.380000000000001</v>
      </c>
      <c r="G66" s="11" t="str">
        <f>C66</f>
        <v>(52) Total Indirect Expenses</v>
      </c>
      <c r="H66" s="10">
        <v>-9027</v>
      </c>
      <c r="I66" s="12">
        <v>8.0966666666666693</v>
      </c>
      <c r="J66" s="12">
        <v>0.27760000000000001</v>
      </c>
      <c r="K66" s="10">
        <v>189.83000000000001</v>
      </c>
      <c r="L66" s="10">
        <v>87.5</v>
      </c>
      <c r="M66" s="10">
        <f>L66-K66</f>
        <v>-102.33000000000001</v>
      </c>
      <c r="N66" s="13">
        <f>IF(L66&lt;&gt;0,IF(M66&lt;&gt;0,(IF(M66&lt;0,IF(L66&lt;0,(M66/L66)*(-1),M66/ABS(L66)),M66/ABS(L66))),0),IF(M66=0,0,(IF(M66&gt;0,1,-1))))</f>
        <v>-1.1694857142857145</v>
      </c>
      <c r="O66" s="10">
        <v>58.240000000000002</v>
      </c>
      <c r="P66" s="10">
        <f>H66-K66</f>
        <v>-9216.8299999999999</v>
      </c>
      <c r="Q66" s="14">
        <v>-9027</v>
      </c>
      <c r="R66" s="14">
        <v>-102.33</v>
      </c>
      <c r="S66" s="14">
        <v>-1.16948571428571</v>
      </c>
      <c r="T66" s="42"/>
    </row>
    <row r="67" spans="1:20" ht="16.5" customHeight="1">
      <c r="A67" s="4"/>
      <c r="B67" s="4"/>
      <c r="C67" s="3"/>
      <c r="D67" s="15"/>
      <c r="E67" s="15"/>
      <c r="F67" s="15"/>
      <c r="G67" s="16"/>
      <c r="H67" s="15"/>
      <c r="I67" s="17"/>
      <c r="J67" s="17"/>
      <c r="K67" s="15"/>
      <c r="L67" s="15"/>
      <c r="M67" s="15"/>
      <c r="N67" s="8"/>
      <c r="O67" s="15"/>
      <c r="P67" s="15"/>
      <c r="T67" s="6"/>
    </row>
    <row r="68" spans="1:20" ht="17.25" customHeight="1">
      <c r="A68" s="24"/>
      <c r="B68" s="24"/>
      <c r="C68" s="2" t="s">
        <v>53</v>
      </c>
      <c r="D68" s="10">
        <v>18064.220000000001</v>
      </c>
      <c r="E68" s="10">
        <v>17206.815246157101</v>
      </c>
      <c r="F68" s="10">
        <v>17127.91</v>
      </c>
      <c r="G68" s="11" t="s">
        <v>71</v>
      </c>
      <c r="H68" s="10">
        <v>219611.114157059</v>
      </c>
      <c r="I68" s="12">
        <v>-857.40475384285298</v>
      </c>
      <c r="J68" s="12">
        <v>-0.049829369443269898</v>
      </c>
      <c r="K68" s="10">
        <v>57935.959999999999</v>
      </c>
      <c r="L68" s="10">
        <v>55782.599825381702</v>
      </c>
      <c r="M68" s="10">
        <f>L68-K68</f>
        <v>-2153.3601746182976</v>
      </c>
      <c r="N68" s="13">
        <f>IF(L68&lt;&gt;0,IF(M68&lt;&gt;0,(IF(M68&lt;0,IF(L68&lt;0,(M68/L68)*(-1),M68/ABS(L68)),M68/ABS(L68))),0),IF(M68=0,0,(IF(M68&gt;0,1,-1))))</f>
        <v>-0.038602721661576175</v>
      </c>
      <c r="O68" s="10">
        <v>51150.160000000003</v>
      </c>
      <c r="P68" s="10">
        <f>H68-K68</f>
        <v>161675.15415705901</v>
      </c>
      <c r="Q68" s="14">
        <v>219611.114157059</v>
      </c>
      <c r="R68" s="14">
        <v>-2153.3601746183199</v>
      </c>
      <c r="S68" s="14">
        <v>-0.038602721661576599</v>
      </c>
      <c r="T68" s="42"/>
    </row>
    <row r="69" spans="1:20" ht="16.5" customHeight="1">
      <c r="A69" s="4"/>
      <c r="B69" s="4"/>
      <c r="C69" s="3"/>
      <c r="D69" s="15"/>
      <c r="E69" s="15"/>
      <c r="F69" s="15"/>
      <c r="G69" s="16"/>
      <c r="H69" s="15"/>
      <c r="I69" s="17"/>
      <c r="J69" s="17"/>
      <c r="K69" s="15"/>
      <c r="L69" s="15"/>
      <c r="M69" s="15"/>
      <c r="N69" s="8"/>
      <c r="O69" s="15"/>
      <c r="P69" s="15"/>
      <c r="T69" s="6"/>
    </row>
    <row r="70" spans="1:20" ht="17.25" customHeight="1">
      <c r="A70" s="24"/>
      <c r="B70" s="24"/>
      <c r="C70" s="2" t="s">
        <v>54</v>
      </c>
      <c r="D70" s="10">
        <v>-8405.7000000000007</v>
      </c>
      <c r="E70" s="10">
        <v>-7046.8152461571399</v>
      </c>
      <c r="F70" s="10">
        <v>-6280.5500000000002</v>
      </c>
      <c r="G70" s="11" t="s">
        <v>72</v>
      </c>
      <c r="H70" s="10">
        <v>-97691.114157059303</v>
      </c>
      <c r="I70" s="12">
        <v>1358.8847538428499</v>
      </c>
      <c r="J70" s="12">
        <v>-0.19283672217515499</v>
      </c>
      <c r="K70" s="10">
        <v>-28745.509999999998</v>
      </c>
      <c r="L70" s="10">
        <v>-25302.599825381702</v>
      </c>
      <c r="M70" s="10">
        <f>K70-L70</f>
        <v>-3442.9101746182969</v>
      </c>
      <c r="N70" s="13">
        <f>IF(L70&lt;&gt;0,IF(M70&lt;&gt;0,(IF(M70&lt;0,IF(L70&lt;0,(M70/L70)*(-1),M70/ABS(L70)),M70/ABS(L70))),0),IF(M70=0,0,(IF(M70&gt;0,1,-1))))</f>
        <v>-0.13606942363150501</v>
      </c>
      <c r="O70" s="10">
        <v>-18259.34</v>
      </c>
      <c r="P70" s="10">
        <f>H70-K70</f>
        <v>-68945.604157059308</v>
      </c>
      <c r="Q70" s="14">
        <v>-97691.114157059303</v>
      </c>
      <c r="R70" s="14">
        <v>3442.9101746183201</v>
      </c>
      <c r="S70" s="14">
        <v>-0.13606942363150601</v>
      </c>
      <c r="T70" s="42"/>
    </row>
    <row r="71" spans="1:20" ht="16.5" customHeight="1">
      <c r="A71" s="4"/>
      <c r="B71" s="4"/>
      <c r="C71" s="3"/>
      <c r="D71" s="15"/>
      <c r="E71" s="15"/>
      <c r="F71" s="15"/>
      <c r="G71" s="16"/>
      <c r="H71" s="15"/>
      <c r="I71" s="17"/>
      <c r="J71" s="17"/>
      <c r="K71" s="15"/>
      <c r="L71" s="15"/>
      <c r="M71" s="15"/>
      <c r="N71" s="8"/>
      <c r="O71" s="15"/>
      <c r="P71" s="15"/>
      <c r="T71" s="6"/>
    </row>
    <row r="72" spans="1:20" ht="16.5" customHeight="1">
      <c r="A72" s="4"/>
      <c r="B72" s="4"/>
      <c r="C72" s="3"/>
      <c r="D72" s="15"/>
      <c r="E72" s="15"/>
      <c r="F72" s="15"/>
      <c r="G72" s="16"/>
      <c r="H72" s="15"/>
      <c r="I72" s="17"/>
      <c r="J72" s="17"/>
      <c r="K72" s="15"/>
      <c r="L72" s="15"/>
      <c r="M72" s="15"/>
      <c r="N72" s="8"/>
      <c r="O72" s="15"/>
      <c r="P72" s="15"/>
      <c r="T72" s="6"/>
    </row>
    <row r="73" spans="1:20" ht="17.25" customHeight="1">
      <c r="A73" s="24"/>
      <c r="B73" s="24"/>
      <c r="C73" s="2" t="s">
        <v>57</v>
      </c>
      <c r="D73" s="10">
        <v>18064.220000000001</v>
      </c>
      <c r="E73" s="10">
        <v>17206.815246157101</v>
      </c>
      <c r="F73" s="10">
        <v>17127.91</v>
      </c>
      <c r="G73" s="11" t="s">
        <v>73</v>
      </c>
      <c r="H73" s="10">
        <v>219611.114157059</v>
      </c>
      <c r="I73" s="12">
        <v>-857.40475384285298</v>
      </c>
      <c r="J73" s="12">
        <v>-0.049829369443269898</v>
      </c>
      <c r="K73" s="10">
        <v>57935.959999999999</v>
      </c>
      <c r="L73" s="10">
        <v>55782.599825381702</v>
      </c>
      <c r="M73" s="10">
        <f>L73-K73</f>
        <v>-2153.3601746182976</v>
      </c>
      <c r="N73" s="13">
        <f>IF(L73&lt;&gt;0,IF(M73&lt;&gt;0,(IF(M73&lt;0,IF(L73&lt;0,(M73/L73)*(-1),M73/ABS(L73)),M73/ABS(L73))),0),IF(M73=0,0,(IF(M73&gt;0,1,-1))))</f>
        <v>-0.038602721661576175</v>
      </c>
      <c r="O73" s="10">
        <v>51150.160000000003</v>
      </c>
      <c r="P73" s="10">
        <f>H73-K73</f>
        <v>161675.15415705901</v>
      </c>
      <c r="Q73" s="20">
        <v>219611.114157059</v>
      </c>
      <c r="R73" s="20">
        <v>-2153.3601746183199</v>
      </c>
      <c r="S73" s="20">
        <v>-0.038602721661576599</v>
      </c>
      <c r="T73" s="42"/>
    </row>
    <row r="74" spans="1:20" ht="16.5" customHeight="1">
      <c r="A74" s="4"/>
      <c r="B74" s="4"/>
      <c r="C74" s="3"/>
      <c r="D74" s="15"/>
      <c r="E74" s="15"/>
      <c r="F74" s="15"/>
      <c r="G74" s="16"/>
      <c r="H74" s="15"/>
      <c r="I74" s="17"/>
      <c r="J74" s="17"/>
      <c r="K74" s="15"/>
      <c r="L74" s="15"/>
      <c r="M74" s="15"/>
      <c r="N74" s="8"/>
      <c r="O74" s="15"/>
      <c r="P74" s="15"/>
      <c r="T74" s="6"/>
    </row>
    <row r="75" spans="1:20" ht="17.25" customHeight="1">
      <c r="A75" s="24"/>
      <c r="B75" s="24"/>
      <c r="C75" s="4" t="s">
        <v>58</v>
      </c>
      <c r="D75" s="10">
        <v>-8405.7000000000007</v>
      </c>
      <c r="E75" s="10">
        <v>-7046.8152461571399</v>
      </c>
      <c r="F75" s="10">
        <v>-6280.5500000000002</v>
      </c>
      <c r="G75" s="11" t="s">
        <v>74</v>
      </c>
      <c r="H75" s="10">
        <v>-97691.114157059303</v>
      </c>
      <c r="I75" s="12">
        <v>1358.8847538428499</v>
      </c>
      <c r="J75" s="12">
        <v>-0.19283672217515499</v>
      </c>
      <c r="K75" s="10">
        <v>-28745.509999999998</v>
      </c>
      <c r="L75" s="10">
        <v>-25302.599825381702</v>
      </c>
      <c r="M75" s="10">
        <f>K75-L75</f>
        <v>-3442.9101746182969</v>
      </c>
      <c r="N75" s="13">
        <f>IF(L75&lt;&gt;0,IF(M75&lt;&gt;0,(IF(M75&lt;0,IF(L75&lt;0,(M75/L75)*(-1),M75/ABS(L75)),M75/ABS(L75))),0),IF(M75=0,0,(IF(M75&gt;0,1,-1))))</f>
        <v>-0.13606942363150501</v>
      </c>
      <c r="O75" s="10">
        <v>-18259.34</v>
      </c>
      <c r="P75" s="10">
        <f>H75-K75</f>
        <v>-68945.604157059308</v>
      </c>
      <c r="Q75" s="21">
        <v>-97691.114157059303</v>
      </c>
      <c r="R75" s="21">
        <v>3442.9101746183201</v>
      </c>
      <c r="S75" s="21">
        <v>-0.13606942363150601</v>
      </c>
      <c r="T75" s="42"/>
    </row>
    <row r="76" spans="1:20" ht="16.5" customHeight="1">
      <c r="A76" s="4"/>
      <c r="B76" s="4"/>
      <c r="C76" s="3"/>
      <c r="D76" s="15"/>
      <c r="E76" s="15"/>
      <c r="F76" s="15"/>
      <c r="G76" s="16"/>
      <c r="H76" s="15"/>
      <c r="I76" s="17"/>
      <c r="J76" s="17"/>
      <c r="K76" s="15"/>
      <c r="L76" s="15"/>
      <c r="M76" s="15"/>
      <c r="N76" s="8"/>
      <c r="O76" s="15"/>
      <c r="P76" s="15"/>
      <c r="T76" s="6"/>
    </row>
    <row r="77" spans="1:20" ht="13.5" customHeight="1">
      <c r="C77" s="4"/>
      <c r="D77" s="15"/>
      <c r="E77" s="15"/>
      <c r="F77" s="15"/>
      <c r="G77" s="16"/>
      <c r="H77" s="15"/>
      <c r="I77" s="17"/>
      <c r="J77" s="17"/>
      <c r="K77" s="15"/>
      <c r="L77" s="15"/>
      <c r="M77" s="15"/>
      <c r="N77" s="8"/>
      <c r="O77" s="15"/>
      <c r="P77" s="15"/>
      <c r="Q77" s="22"/>
      <c r="R77" s="22"/>
      <c r="S77" s="22"/>
    </row>
    <row r="78" spans="1:20" ht="13.5" customHeight="1">
      <c r="C78" s="2" t="s">
        <v>59</v>
      </c>
      <c r="D78" s="10">
        <v>-8405.7000000000007</v>
      </c>
      <c r="E78" s="10">
        <v>-7046.8152461571399</v>
      </c>
      <c r="F78" s="10">
        <v>-6280.5500000000002</v>
      </c>
      <c r="G78" s="11" t="s">
        <v>75</v>
      </c>
      <c r="H78" s="10">
        <v>-97691.114157059303</v>
      </c>
      <c r="I78" s="12">
        <v>1358.8847538428499</v>
      </c>
      <c r="J78" s="12">
        <v>-0.19283672217515499</v>
      </c>
      <c r="K78" s="10">
        <v>-28745.509999999998</v>
      </c>
      <c r="L78" s="10">
        <v>-25302.599825381702</v>
      </c>
      <c r="M78" s="10">
        <f>K78-L78</f>
        <v>-3442.9101746182969</v>
      </c>
      <c r="N78" s="13">
        <f>IF(L78&lt;&gt;0,IF(M78&lt;&gt;0,(IF(M78&lt;0,IF(L78&lt;0,(M78/L78)*(-1),M78/ABS(L78)),M78/ABS(L78))),0),IF(M78=0,0,(IF(M78&gt;0,1,-1))))</f>
        <v>-0.13606942363150501</v>
      </c>
      <c r="O78" s="10">
        <v>-18259.34</v>
      </c>
      <c r="P78" s="10">
        <f>H78-K78</f>
        <v>-68945.604157059308</v>
      </c>
      <c r="Q78" s="20">
        <v>-97691.114157059303</v>
      </c>
      <c r="R78" s="20">
        <v>3442.9101746183201</v>
      </c>
      <c r="S78" s="20">
        <v>-0.13606942363150601</v>
      </c>
    </row>
    <row r="79" spans="1:20" ht="13.5" customHeight="1">
      <c r="C79" s="2" t="s">
        <v>60</v>
      </c>
      <c r="D79" s="10">
        <v>-8405.7000000000007</v>
      </c>
      <c r="E79" s="10">
        <v>-7046.8152461571399</v>
      </c>
      <c r="F79" s="10">
        <v>365546.51000000001</v>
      </c>
      <c r="G79" s="11" t="s">
        <v>76</v>
      </c>
      <c r="H79" s="10">
        <v>-97691.114157059303</v>
      </c>
      <c r="I79" s="12">
        <v>1358.8847538428499</v>
      </c>
      <c r="J79" s="12">
        <v>-0.19283672217515499</v>
      </c>
      <c r="K79" s="10">
        <v>-28745.509999999998</v>
      </c>
      <c r="L79" s="10">
        <v>-25302.599825381702</v>
      </c>
      <c r="M79" s="10">
        <f>K79-L79</f>
        <v>-3442.9101746182969</v>
      </c>
      <c r="N79" s="13">
        <f>IF(L79&lt;&gt;0,IF(M79&lt;&gt;0,(IF(M79&lt;0,IF(L79&lt;0,(M79/L79)*(-1),M79/ABS(L79)),M79/ABS(L79))),0),IF(M79=0,0,(IF(M79&gt;0,1,-1))))</f>
        <v>-0.13606942363150501</v>
      </c>
      <c r="O79" s="10">
        <v>353567.71999999997</v>
      </c>
      <c r="P79" s="10">
        <f>H79-K79</f>
        <v>-68945.604157059308</v>
      </c>
      <c r="Q79" s="20">
        <v>-97691.114157059303</v>
      </c>
      <c r="R79" s="20">
        <v>3442.9101746183201</v>
      </c>
      <c r="S79" s="20">
        <v>-0.13606942363150501</v>
      </c>
    </row>
    <row r="80" spans="1:20" ht="16.5" customHeight="1">
      <c r="A80" s="4"/>
      <c r="B80" s="4"/>
      <c r="C80" s="4"/>
      <c r="D80" s="6"/>
      <c r="E80" s="6"/>
      <c r="F80" s="6"/>
      <c r="G80" s="6"/>
      <c r="I80" s="4"/>
      <c r="J80" s="4"/>
      <c r="N80" s="8"/>
      <c r="O80" s="6"/>
      <c r="P80" s="6"/>
      <c r="T80" s="6"/>
    </row>
    <row r="81" spans="1:20" ht="16.5" customHeight="1">
      <c r="A81" s="4"/>
      <c r="B81" s="4"/>
      <c r="C81" s="4"/>
      <c r="D81" s="6"/>
      <c r="E81" s="6"/>
      <c r="F81" s="6"/>
      <c r="G81" s="6"/>
      <c r="I81" s="4"/>
      <c r="J81" s="4"/>
      <c r="N81" s="8"/>
      <c r="O81" s="6"/>
      <c r="P81" s="6"/>
      <c r="T81" s="6"/>
    </row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87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ASSOC-GOVERNANCE: 412-5200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108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 t="s">
        <v>18</v>
      </c>
      <c r="D28" s="15">
        <v>0</v>
      </c>
      <c r="E28" s="15">
        <v>0</v>
      </c>
      <c r="F28" s="15">
        <v>0</v>
      </c>
      <c r="G28" s="16" t="str">
        <f>C28</f>
        <v>(5110) PROFESSIONAL SERVICES</v>
      </c>
      <c r="H28" s="15">
        <v>0</v>
      </c>
      <c r="I28" s="17">
        <v>0</v>
      </c>
      <c r="J28" s="17">
        <v>0</v>
      </c>
      <c r="K28" s="15">
        <v>0</v>
      </c>
      <c r="L28" s="15">
        <v>0</v>
      </c>
      <c r="M28" s="15">
        <f>L28-K28</f>
        <v>0</v>
      </c>
      <c r="N28" s="18">
        <f>IF(L28&lt;&gt;0,IF(M28&lt;&gt;0,(IF(M28&lt;0,IF(L28&lt;0,(M28/L28)*(-1),M28/ABS(L28)),M28/ABS(L28))),0),IF(M28=0,0,(IF(M28&gt;0,1,-1))))</f>
        <v>0</v>
      </c>
      <c r="O28" s="15">
        <v>333</v>
      </c>
      <c r="P28" s="15">
        <f>H28-K28</f>
        <v>0</v>
      </c>
      <c r="Q28" s="19">
        <v>0</v>
      </c>
      <c r="R28" s="19">
        <v>0</v>
      </c>
      <c r="S28" s="19">
        <v>0</v>
      </c>
      <c r="T28" s="6"/>
    </row>
    <row r="29" spans="1:20" ht="17.25" customHeight="1">
      <c r="A29" s="24"/>
      <c r="B29" s="24"/>
      <c r="C29" s="2" t="s">
        <v>21</v>
      </c>
      <c r="D29" s="10">
        <v>0</v>
      </c>
      <c r="E29" s="10">
        <v>0</v>
      </c>
      <c r="F29" s="10">
        <v>0</v>
      </c>
      <c r="G29" s="11" t="str">
        <f>C29</f>
        <v>(510) Outside Services</v>
      </c>
      <c r="H29" s="10">
        <v>0</v>
      </c>
      <c r="I29" s="12">
        <v>0</v>
      </c>
      <c r="J29" s="12">
        <v>0</v>
      </c>
      <c r="K29" s="10">
        <v>0</v>
      </c>
      <c r="L29" s="10">
        <v>0</v>
      </c>
      <c r="M29" s="10">
        <f>L29-K29</f>
        <v>0</v>
      </c>
      <c r="N29" s="13">
        <f>IF(L29&lt;&gt;0,IF(M29&lt;&gt;0,(IF(M29&lt;0,IF(L29&lt;0,(M29/L29)*(-1),M29/ABS(L29)),M29/ABS(L29))),0),IF(M29=0,0,(IF(M29&gt;0,1,-1))))</f>
        <v>0</v>
      </c>
      <c r="O29" s="10">
        <v>333</v>
      </c>
      <c r="P29" s="10">
        <f>H29-K29</f>
        <v>0</v>
      </c>
      <c r="Q29" s="14">
        <v>0</v>
      </c>
      <c r="R29" s="14">
        <v>0</v>
      </c>
      <c r="S29" s="14">
        <v>0</v>
      </c>
      <c r="T29" s="42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22</v>
      </c>
      <c r="D31" s="15">
        <v>0</v>
      </c>
      <c r="E31" s="15">
        <v>0</v>
      </c>
      <c r="F31" s="15">
        <v>0</v>
      </c>
      <c r="G31" s="16" t="str">
        <f>C31</f>
        <v>(5210) TRANSPORTATION</v>
      </c>
      <c r="H31" s="15">
        <v>500</v>
      </c>
      <c r="I31" s="17">
        <v>0</v>
      </c>
      <c r="J31" s="17">
        <v>0</v>
      </c>
      <c r="K31" s="15">
        <v>0</v>
      </c>
      <c r="L31" s="15">
        <v>0</v>
      </c>
      <c r="M31" s="15">
        <f>L31-K31</f>
        <v>0</v>
      </c>
      <c r="N31" s="18">
        <f>IF(L31&lt;&gt;0,IF(M31&lt;&gt;0,(IF(M31&lt;0,IF(L31&lt;0,(M31/L31)*(-1),M31/ABS(L31)),M31/ABS(L31))),0),IF(M31=0,0,(IF(M31&gt;0,1,-1))))</f>
        <v>0</v>
      </c>
      <c r="O31" s="15">
        <v>0</v>
      </c>
      <c r="P31" s="15">
        <f>H31-K31</f>
        <v>500</v>
      </c>
      <c r="Q31" s="19">
        <v>500</v>
      </c>
      <c r="R31" s="19">
        <v>0</v>
      </c>
      <c r="S31" s="19">
        <v>0</v>
      </c>
      <c r="T31" s="6"/>
    </row>
    <row r="32" spans="1:20" ht="16.5" customHeight="1">
      <c r="C32" s="3" t="s">
        <v>23</v>
      </c>
      <c r="D32" s="15">
        <v>0</v>
      </c>
      <c r="E32" s="15">
        <v>0</v>
      </c>
      <c r="F32" s="15">
        <v>0</v>
      </c>
      <c r="G32" s="16" t="str">
        <f>C32</f>
        <v>(5212) LODGING &amp; MEALS</v>
      </c>
      <c r="H32" s="15">
        <v>900</v>
      </c>
      <c r="I32" s="17">
        <v>0</v>
      </c>
      <c r="J32" s="17">
        <v>0</v>
      </c>
      <c r="K32" s="15">
        <v>0</v>
      </c>
      <c r="L32" s="15">
        <v>0</v>
      </c>
      <c r="M32" s="15">
        <f>L32-K32</f>
        <v>0</v>
      </c>
      <c r="N32" s="18">
        <f>IF(L32&lt;&gt;0,IF(M32&lt;&gt;0,(IF(M32&lt;0,IF(L32&lt;0,(M32/L32)*(-1),M32/ABS(L32)),M32/ABS(L32))),0),IF(M32=0,0,(IF(M32&gt;0,1,-1))))</f>
        <v>0</v>
      </c>
      <c r="O32" s="15">
        <v>0</v>
      </c>
      <c r="P32" s="15">
        <f>H32-K32</f>
        <v>900</v>
      </c>
      <c r="Q32" s="19">
        <v>900</v>
      </c>
      <c r="R32" s="19">
        <v>0</v>
      </c>
      <c r="S32" s="19">
        <v>0</v>
      </c>
    </row>
    <row r="33" spans="1:20" ht="16.5" customHeight="1">
      <c r="C33" s="3" t="s">
        <v>24</v>
      </c>
      <c r="D33" s="15">
        <v>0</v>
      </c>
      <c r="E33" s="15">
        <v>0</v>
      </c>
      <c r="F33" s="15">
        <v>0</v>
      </c>
      <c r="G33" s="16" t="str">
        <f>C33</f>
        <v>(5216) BUSINESS MEETINGS</v>
      </c>
      <c r="H33" s="15">
        <v>2190</v>
      </c>
      <c r="I33" s="17">
        <v>0</v>
      </c>
      <c r="J33" s="17">
        <v>0</v>
      </c>
      <c r="K33" s="15">
        <v>0</v>
      </c>
      <c r="L33" s="15">
        <v>0</v>
      </c>
      <c r="M33" s="15">
        <f>L33-K33</f>
        <v>0</v>
      </c>
      <c r="N33" s="18">
        <f>IF(L33&lt;&gt;0,IF(M33&lt;&gt;0,(IF(M33&lt;0,IF(L33&lt;0,(M33/L33)*(-1),M33/ABS(L33)),M33/ABS(L33))),0),IF(M33=0,0,(IF(M33&gt;0,1,-1))))</f>
        <v>0</v>
      </c>
      <c r="O33" s="15">
        <v>0</v>
      </c>
      <c r="P33" s="15">
        <f>H33-K33</f>
        <v>2190</v>
      </c>
      <c r="Q33" s="19">
        <v>2190</v>
      </c>
      <c r="R33" s="19">
        <v>0</v>
      </c>
      <c r="S33" s="19">
        <v>0</v>
      </c>
    </row>
    <row r="34" spans="1:20" ht="17.25" customHeight="1">
      <c r="A34" s="24"/>
      <c r="B34" s="24"/>
      <c r="C34" s="2" t="s">
        <v>25</v>
      </c>
      <c r="D34" s="10">
        <v>0</v>
      </c>
      <c r="E34" s="10">
        <v>0</v>
      </c>
      <c r="F34" s="10">
        <v>0</v>
      </c>
      <c r="G34" s="11" t="str">
        <f>C34</f>
        <v>(520) Travel and Related Expenses</v>
      </c>
      <c r="H34" s="10">
        <v>3590</v>
      </c>
      <c r="I34" s="12">
        <v>0</v>
      </c>
      <c r="J34" s="12">
        <v>0</v>
      </c>
      <c r="K34" s="10">
        <v>0</v>
      </c>
      <c r="L34" s="10">
        <v>0</v>
      </c>
      <c r="M34" s="10">
        <f>L34-K34</f>
        <v>0</v>
      </c>
      <c r="N34" s="13">
        <f>IF(L34&lt;&gt;0,IF(M34&lt;&gt;0,(IF(M34&lt;0,IF(L34&lt;0,(M34/L34)*(-1),M34/ABS(L34)),M34/ABS(L34))),0),IF(M34=0,0,(IF(M34&gt;0,1,-1))))</f>
        <v>0</v>
      </c>
      <c r="O34" s="10">
        <v>0</v>
      </c>
      <c r="P34" s="10">
        <f>H34-K34</f>
        <v>3590</v>
      </c>
      <c r="Q34" s="14">
        <v>3590</v>
      </c>
      <c r="R34" s="14">
        <v>0</v>
      </c>
      <c r="S34" s="14">
        <v>0</v>
      </c>
      <c r="T34" s="42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40</v>
      </c>
      <c r="D38" s="15">
        <v>0</v>
      </c>
      <c r="E38" s="15">
        <v>0</v>
      </c>
      <c r="F38" s="15">
        <v>0</v>
      </c>
      <c r="G38" s="16" t="str">
        <f>C38</f>
        <v>(5599) MISC EXPENSE</v>
      </c>
      <c r="H38" s="15">
        <v>32</v>
      </c>
      <c r="I38" s="17">
        <v>0</v>
      </c>
      <c r="J38" s="17">
        <v>0</v>
      </c>
      <c r="K38" s="15">
        <v>0</v>
      </c>
      <c r="L38" s="15">
        <v>32</v>
      </c>
      <c r="M38" s="15">
        <f>L38-K38</f>
        <v>32</v>
      </c>
      <c r="N38" s="18">
        <f>IF(L38&lt;&gt;0,IF(M38&lt;&gt;0,(IF(M38&lt;0,IF(L38&lt;0,(M38/L38)*(-1),M38/ABS(L38)),M38/ABS(L38))),0),IF(M38=0,0,(IF(M38&gt;0,1,-1))))</f>
        <v>1</v>
      </c>
      <c r="O38" s="15">
        <v>0</v>
      </c>
      <c r="P38" s="15">
        <f>H38-K38</f>
        <v>32</v>
      </c>
      <c r="Q38" s="19">
        <v>32</v>
      </c>
      <c r="R38" s="19">
        <v>32</v>
      </c>
      <c r="S38" s="19">
        <v>1</v>
      </c>
      <c r="T38" s="6"/>
    </row>
    <row r="39" spans="1:20" ht="17.25" customHeight="1">
      <c r="A39" s="24"/>
      <c r="B39" s="24"/>
      <c r="C39" s="2" t="s">
        <v>41</v>
      </c>
      <c r="D39" s="10">
        <v>0</v>
      </c>
      <c r="E39" s="10">
        <v>0</v>
      </c>
      <c r="F39" s="10">
        <v>0</v>
      </c>
      <c r="G39" s="11" t="str">
        <f>C39</f>
        <v>(550) Operating Expenses</v>
      </c>
      <c r="H39" s="10">
        <v>32</v>
      </c>
      <c r="I39" s="12">
        <v>0</v>
      </c>
      <c r="J39" s="12">
        <v>0</v>
      </c>
      <c r="K39" s="10">
        <v>0</v>
      </c>
      <c r="L39" s="10">
        <v>32</v>
      </c>
      <c r="M39" s="10">
        <f>L39-K39</f>
        <v>32</v>
      </c>
      <c r="N39" s="13">
        <f>IF(L39&lt;&gt;0,IF(M39&lt;&gt;0,(IF(M39&lt;0,IF(L39&lt;0,(M39/L39)*(-1),M39/ABS(L39)),M39/ABS(L39))),0),IF(M39=0,0,(IF(M39&gt;0,1,-1))))</f>
        <v>1</v>
      </c>
      <c r="O39" s="10">
        <v>0</v>
      </c>
      <c r="P39" s="10">
        <f>H39-K39</f>
        <v>32</v>
      </c>
      <c r="Q39" s="14">
        <v>32</v>
      </c>
      <c r="R39" s="14">
        <v>32</v>
      </c>
      <c r="S39" s="14">
        <v>1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7.25" customHeight="1">
      <c r="A41" s="24"/>
      <c r="B41" s="24"/>
      <c r="C41" s="2" t="s">
        <v>42</v>
      </c>
      <c r="D41" s="10">
        <v>0</v>
      </c>
      <c r="E41" s="10">
        <v>0</v>
      </c>
      <c r="F41" s="10">
        <v>0</v>
      </c>
      <c r="G41" s="11" t="s">
        <v>70</v>
      </c>
      <c r="H41" s="10">
        <v>3622</v>
      </c>
      <c r="I41" s="12">
        <v>0</v>
      </c>
      <c r="J41" s="12">
        <v>0</v>
      </c>
      <c r="K41" s="10">
        <v>0</v>
      </c>
      <c r="L41" s="10">
        <v>32</v>
      </c>
      <c r="M41" s="10">
        <f>L41-K41</f>
        <v>32</v>
      </c>
      <c r="N41" s="13">
        <f>IF(L41&lt;&gt;0,IF(M41&lt;&gt;0,(IF(M41&lt;0,IF(L41&lt;0,(M41/L41)*(-1),M41/ABS(L41)),M41/ABS(L41))),0),IF(M41=0,0,(IF(M41&gt;0,1,-1))))</f>
        <v>1</v>
      </c>
      <c r="O41" s="10">
        <v>333</v>
      </c>
      <c r="P41" s="10">
        <f>H41-K41</f>
        <v>3622</v>
      </c>
      <c r="Q41" s="14">
        <v>3622</v>
      </c>
      <c r="R41" s="14">
        <v>32</v>
      </c>
      <c r="S41" s="14">
        <v>1</v>
      </c>
      <c r="T41" s="42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 t="s">
        <v>46</v>
      </c>
      <c r="D43" s="15">
        <v>0</v>
      </c>
      <c r="E43" s="15">
        <v>0</v>
      </c>
      <c r="F43" s="15">
        <v>0</v>
      </c>
      <c r="G43" s="16" t="str">
        <f>C43</f>
        <v>(5909) IUT/DIST CTR</v>
      </c>
      <c r="H43" s="15">
        <v>0</v>
      </c>
      <c r="I43" s="17">
        <v>0</v>
      </c>
      <c r="J43" s="17">
        <v>0</v>
      </c>
      <c r="K43" s="15">
        <v>0</v>
      </c>
      <c r="L43" s="15">
        <v>0</v>
      </c>
      <c r="M43" s="15">
        <f>L43-K43</f>
        <v>0</v>
      </c>
      <c r="N43" s="18">
        <f>IF(L43&lt;&gt;0,IF(M43&lt;&gt;0,(IF(M43&lt;0,IF(L43&lt;0,(M43/L43)*(-1),M43/ABS(L43)),M43/ABS(L43))),0),IF(M43=0,0,(IF(M43&gt;0,1,-1))))</f>
        <v>0</v>
      </c>
      <c r="O43" s="15">
        <v>3.75</v>
      </c>
      <c r="P43" s="15">
        <f>H43-K43</f>
        <v>0</v>
      </c>
      <c r="Q43" s="19">
        <v>0</v>
      </c>
      <c r="R43" s="19">
        <v>0</v>
      </c>
      <c r="S43" s="19">
        <v>0</v>
      </c>
      <c r="T43" s="6"/>
    </row>
    <row r="44" spans="1:20" ht="13.5" hidden="1">
      <c r="A44" s="4"/>
      <c r="B44" s="4"/>
      <c r="C44" s="3" t="s">
        <v>51</v>
      </c>
      <c r="D44" s="15">
        <v>0</v>
      </c>
      <c r="E44" s="15">
        <v>0</v>
      </c>
      <c r="F44" s="15">
        <v>0</v>
      </c>
      <c r="G44" s="16" t="str">
        <f>C44</f>
        <v>(590) IUT</v>
      </c>
      <c r="H44" s="15">
        <v>0</v>
      </c>
      <c r="I44" s="17">
        <v>0</v>
      </c>
      <c r="J44" s="17">
        <v>0</v>
      </c>
      <c r="K44" s="15">
        <v>0</v>
      </c>
      <c r="L44" s="15">
        <v>0</v>
      </c>
      <c r="M44" s="15">
        <f>L44-K44</f>
        <v>0</v>
      </c>
      <c r="N44" s="18">
        <f>IF(L44&lt;&gt;0,IF(M44&lt;&gt;0,(IF(M44&lt;0,IF(L44&lt;0,(M44/L44)*(-1),M44/ABS(L44)),M44/ABS(L44))),0),IF(M44=0,0,(IF(M44&gt;0,1,-1))))</f>
        <v>0</v>
      </c>
      <c r="O44" s="15">
        <v>3.75</v>
      </c>
      <c r="P44" s="15">
        <f>H44-K44</f>
        <v>0</v>
      </c>
      <c r="Q44" s="19">
        <v>0</v>
      </c>
      <c r="R44" s="19">
        <v>0</v>
      </c>
      <c r="S44" s="19">
        <v>0</v>
      </c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24"/>
      <c r="B46" s="24"/>
      <c r="C46" s="2" t="s">
        <v>52</v>
      </c>
      <c r="D46" s="10">
        <v>0</v>
      </c>
      <c r="E46" s="10">
        <v>0</v>
      </c>
      <c r="F46" s="10">
        <v>0</v>
      </c>
      <c r="G46" s="11" t="str">
        <f>C46</f>
        <v>(52) Total Indirect Expenses</v>
      </c>
      <c r="H46" s="10">
        <v>0</v>
      </c>
      <c r="I46" s="12">
        <v>0</v>
      </c>
      <c r="J46" s="12">
        <v>0</v>
      </c>
      <c r="K46" s="10">
        <v>0</v>
      </c>
      <c r="L46" s="10">
        <v>0</v>
      </c>
      <c r="M46" s="10">
        <f>L46-K46</f>
        <v>0</v>
      </c>
      <c r="N46" s="13">
        <f>IF(L46&lt;&gt;0,IF(M46&lt;&gt;0,(IF(M46&lt;0,IF(L46&lt;0,(M46/L46)*(-1),M46/ABS(L46)),M46/ABS(L46))),0),IF(M46=0,0,(IF(M46&gt;0,1,-1))))</f>
        <v>0</v>
      </c>
      <c r="O46" s="10">
        <v>3.75</v>
      </c>
      <c r="P46" s="10">
        <f>H46-K46</f>
        <v>0</v>
      </c>
      <c r="Q46" s="14">
        <v>0</v>
      </c>
      <c r="R46" s="14">
        <v>0</v>
      </c>
      <c r="S46" s="14">
        <v>0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53</v>
      </c>
      <c r="D48" s="10">
        <v>0</v>
      </c>
      <c r="E48" s="10">
        <v>0</v>
      </c>
      <c r="F48" s="10">
        <v>0</v>
      </c>
      <c r="G48" s="11" t="s">
        <v>71</v>
      </c>
      <c r="H48" s="10">
        <v>3622</v>
      </c>
      <c r="I48" s="12">
        <v>0</v>
      </c>
      <c r="J48" s="12">
        <v>0</v>
      </c>
      <c r="K48" s="10">
        <v>0</v>
      </c>
      <c r="L48" s="10">
        <v>32</v>
      </c>
      <c r="M48" s="10">
        <f>L48-K48</f>
        <v>32</v>
      </c>
      <c r="N48" s="13">
        <f>IF(L48&lt;&gt;0,IF(M48&lt;&gt;0,(IF(M48&lt;0,IF(L48&lt;0,(M48/L48)*(-1),M48/ABS(L48)),M48/ABS(L48))),0),IF(M48=0,0,(IF(M48&gt;0,1,-1))))</f>
        <v>1</v>
      </c>
      <c r="O48" s="10">
        <v>336.75</v>
      </c>
      <c r="P48" s="10">
        <f>H48-K48</f>
        <v>3622</v>
      </c>
      <c r="Q48" s="14">
        <v>3622</v>
      </c>
      <c r="R48" s="14">
        <v>32</v>
      </c>
      <c r="S48" s="14">
        <v>1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54</v>
      </c>
      <c r="D50" s="10">
        <v>0</v>
      </c>
      <c r="E50" s="10">
        <v>0</v>
      </c>
      <c r="F50" s="10">
        <v>0</v>
      </c>
      <c r="G50" s="11" t="s">
        <v>72</v>
      </c>
      <c r="H50" s="10">
        <v>-3622</v>
      </c>
      <c r="I50" s="12">
        <v>0</v>
      </c>
      <c r="J50" s="12">
        <v>0</v>
      </c>
      <c r="K50" s="10">
        <v>0</v>
      </c>
      <c r="L50" s="10">
        <v>-32</v>
      </c>
      <c r="M50" s="10">
        <f>K50-L50</f>
        <v>32</v>
      </c>
      <c r="N50" s="13">
        <f>IF(L50&lt;&gt;0,IF(M50&lt;&gt;0,(IF(M50&lt;0,IF(L50&lt;0,(M50/L50)*(-1),M50/ABS(L50)),M50/ABS(L50))),0),IF(M50=0,0,(IF(M50&gt;0,1,-1))))</f>
        <v>1</v>
      </c>
      <c r="O50" s="10">
        <v>-336.75</v>
      </c>
      <c r="P50" s="10">
        <f>H50-K50</f>
        <v>-3622</v>
      </c>
      <c r="Q50" s="14">
        <v>-3622</v>
      </c>
      <c r="R50" s="14">
        <v>-32</v>
      </c>
      <c r="S50" s="14">
        <v>1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57</v>
      </c>
      <c r="D53" s="10">
        <v>0</v>
      </c>
      <c r="E53" s="10">
        <v>0</v>
      </c>
      <c r="F53" s="10">
        <v>0</v>
      </c>
      <c r="G53" s="11" t="s">
        <v>73</v>
      </c>
      <c r="H53" s="10">
        <v>3622</v>
      </c>
      <c r="I53" s="12">
        <v>0</v>
      </c>
      <c r="J53" s="12">
        <v>0</v>
      </c>
      <c r="K53" s="10">
        <v>0</v>
      </c>
      <c r="L53" s="10">
        <v>32</v>
      </c>
      <c r="M53" s="10">
        <f>L53-K53</f>
        <v>32</v>
      </c>
      <c r="N53" s="13">
        <f>IF(L53&lt;&gt;0,IF(M53&lt;&gt;0,(IF(M53&lt;0,IF(L53&lt;0,(M53/L53)*(-1),M53/ABS(L53)),M53/ABS(L53))),0),IF(M53=0,0,(IF(M53&gt;0,1,-1))))</f>
        <v>1</v>
      </c>
      <c r="O53" s="10">
        <v>336.75</v>
      </c>
      <c r="P53" s="10">
        <f>H53-K53</f>
        <v>3622</v>
      </c>
      <c r="Q53" s="20">
        <v>3622</v>
      </c>
      <c r="R53" s="20">
        <v>32</v>
      </c>
      <c r="S53" s="20">
        <v>1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4" t="s">
        <v>58</v>
      </c>
      <c r="D55" s="10">
        <v>0</v>
      </c>
      <c r="E55" s="10">
        <v>0</v>
      </c>
      <c r="F55" s="10">
        <v>0</v>
      </c>
      <c r="G55" s="11" t="s">
        <v>74</v>
      </c>
      <c r="H55" s="10">
        <v>-3622</v>
      </c>
      <c r="I55" s="12">
        <v>0</v>
      </c>
      <c r="J55" s="12">
        <v>0</v>
      </c>
      <c r="K55" s="10">
        <v>0</v>
      </c>
      <c r="L55" s="10">
        <v>-32</v>
      </c>
      <c r="M55" s="10">
        <f>K55-L55</f>
        <v>32</v>
      </c>
      <c r="N55" s="13">
        <f>IF(L55&lt;&gt;0,IF(M55&lt;&gt;0,(IF(M55&lt;0,IF(L55&lt;0,(M55/L55)*(-1),M55/ABS(L55)),M55/ABS(L55))),0),IF(M55=0,0,(IF(M55&gt;0,1,-1))))</f>
        <v>1</v>
      </c>
      <c r="O55" s="10">
        <v>-336.75</v>
      </c>
      <c r="P55" s="10">
        <f>H55-K55</f>
        <v>-3622</v>
      </c>
      <c r="Q55" s="21">
        <v>-3622</v>
      </c>
      <c r="R55" s="21">
        <v>-32</v>
      </c>
      <c r="S55" s="21">
        <v>1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3.5" customHeight="1">
      <c r="C57" s="4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Q57" s="22"/>
      <c r="R57" s="22"/>
      <c r="S57" s="22"/>
    </row>
    <row r="58" spans="1:20" ht="13.5" customHeight="1">
      <c r="C58" s="2" t="s">
        <v>59</v>
      </c>
      <c r="D58" s="10">
        <v>0</v>
      </c>
      <c r="E58" s="10">
        <v>0</v>
      </c>
      <c r="F58" s="10">
        <v>0</v>
      </c>
      <c r="G58" s="11" t="s">
        <v>75</v>
      </c>
      <c r="H58" s="10">
        <v>-3622</v>
      </c>
      <c r="I58" s="12">
        <v>0</v>
      </c>
      <c r="J58" s="12">
        <v>0</v>
      </c>
      <c r="K58" s="10">
        <v>0</v>
      </c>
      <c r="L58" s="10">
        <v>-32</v>
      </c>
      <c r="M58" s="10">
        <f>K58-L58</f>
        <v>32</v>
      </c>
      <c r="N58" s="13">
        <f>IF(L58&lt;&gt;0,IF(M58&lt;&gt;0,(IF(M58&lt;0,IF(L58&lt;0,(M58/L58)*(-1),M58/ABS(L58)),M58/ABS(L58))),0),IF(M58=0,0,(IF(M58&gt;0,1,-1))))</f>
        <v>1</v>
      </c>
      <c r="O58" s="10">
        <v>-336.75</v>
      </c>
      <c r="P58" s="10">
        <f>H58-K58</f>
        <v>-3622</v>
      </c>
      <c r="Q58" s="20">
        <v>-3622</v>
      </c>
      <c r="R58" s="20">
        <v>-32</v>
      </c>
      <c r="S58" s="20">
        <v>1</v>
      </c>
    </row>
    <row r="59" spans="1:20" ht="13.5" customHeight="1">
      <c r="C59" s="2" t="s">
        <v>60</v>
      </c>
      <c r="D59" s="10">
        <v>0</v>
      </c>
      <c r="E59" s="10">
        <v>0</v>
      </c>
      <c r="F59" s="10">
        <v>0</v>
      </c>
      <c r="G59" s="11" t="s">
        <v>76</v>
      </c>
      <c r="H59" s="10">
        <v>-3622</v>
      </c>
      <c r="I59" s="12">
        <v>0</v>
      </c>
      <c r="J59" s="12">
        <v>0</v>
      </c>
      <c r="K59" s="10">
        <v>0</v>
      </c>
      <c r="L59" s="10">
        <v>-32</v>
      </c>
      <c r="M59" s="10">
        <f>K59-L59</f>
        <v>32</v>
      </c>
      <c r="N59" s="13">
        <f>IF(L59&lt;&gt;0,IF(M59&lt;&gt;0,(IF(M59&lt;0,IF(L59&lt;0,(M59/L59)*(-1),M59/ABS(L59)),M59/ABS(L59))),0),IF(M59=0,0,(IF(M59&gt;0,1,-1))))</f>
        <v>1</v>
      </c>
      <c r="O59" s="10">
        <v>-336.75</v>
      </c>
      <c r="P59" s="10">
        <f>H59-K59</f>
        <v>-3622</v>
      </c>
      <c r="Q59" s="20">
        <v>-3622</v>
      </c>
      <c r="R59" s="20">
        <v>-32</v>
      </c>
      <c r="S59" s="20">
        <v>1</v>
      </c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112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ASSOC-MEMBERSHIP PROMOTION: 412-5201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111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26</v>
      </c>
      <c r="D30" s="15">
        <v>0</v>
      </c>
      <c r="E30" s="15">
        <v>0</v>
      </c>
      <c r="F30" s="15">
        <v>0</v>
      </c>
      <c r="G30" s="16" t="str">
        <f>C30</f>
        <v>(5302) MEAL FUNCTIONS</v>
      </c>
      <c r="H30" s="15">
        <v>1000</v>
      </c>
      <c r="I30" s="17">
        <v>0</v>
      </c>
      <c r="J30" s="17">
        <v>0</v>
      </c>
      <c r="K30" s="15">
        <v>0</v>
      </c>
      <c r="L30" s="15">
        <v>0</v>
      </c>
      <c r="M30" s="15">
        <f>L30-K30</f>
        <v>0</v>
      </c>
      <c r="N30" s="18">
        <f>IF(L30&lt;&gt;0,IF(M30&lt;&gt;0,(IF(M30&lt;0,IF(L30&lt;0,(M30/L30)*(-1),M30/ABS(L30)),M30/ABS(L30))),0),IF(M30=0,0,(IF(M30&gt;0,1,-1))))</f>
        <v>0</v>
      </c>
      <c r="O30" s="15">
        <v>0</v>
      </c>
      <c r="P30" s="15">
        <f>H30-K30</f>
        <v>1000</v>
      </c>
      <c r="Q30" s="19">
        <v>1000</v>
      </c>
      <c r="R30" s="19">
        <v>0</v>
      </c>
      <c r="S30" s="19">
        <v>0</v>
      </c>
      <c r="T30" s="6"/>
    </row>
    <row r="31" spans="1:20" ht="16.5" customHeight="1">
      <c r="C31" s="3" t="s">
        <v>29</v>
      </c>
      <c r="D31" s="15">
        <v>0</v>
      </c>
      <c r="E31" s="15">
        <v>0</v>
      </c>
      <c r="F31" s="15">
        <v>0</v>
      </c>
      <c r="G31" s="16" t="str">
        <f>C31</f>
        <v>(5306) AWARDS</v>
      </c>
      <c r="H31" s="15">
        <v>2000</v>
      </c>
      <c r="I31" s="17">
        <v>0</v>
      </c>
      <c r="J31" s="17">
        <v>0</v>
      </c>
      <c r="K31" s="15">
        <v>0</v>
      </c>
      <c r="L31" s="15">
        <v>0</v>
      </c>
      <c r="M31" s="15">
        <f>L31-K31</f>
        <v>0</v>
      </c>
      <c r="N31" s="18">
        <f>IF(L31&lt;&gt;0,IF(M31&lt;&gt;0,(IF(M31&lt;0,IF(L31&lt;0,(M31/L31)*(-1),M31/ABS(L31)),M31/ABS(L31))),0),IF(M31=0,0,(IF(M31&gt;0,1,-1))))</f>
        <v>0</v>
      </c>
      <c r="O31" s="15">
        <v>0</v>
      </c>
      <c r="P31" s="15">
        <f>H31-K31</f>
        <v>2000</v>
      </c>
      <c r="Q31" s="19">
        <v>2000</v>
      </c>
      <c r="R31" s="19">
        <v>0</v>
      </c>
      <c r="S31" s="19">
        <v>0</v>
      </c>
    </row>
    <row r="32" spans="1:20" ht="17.25" customHeight="1">
      <c r="A32" s="24"/>
      <c r="B32" s="24"/>
      <c r="C32" s="2" t="s">
        <v>31</v>
      </c>
      <c r="D32" s="10">
        <v>0</v>
      </c>
      <c r="E32" s="10">
        <v>0</v>
      </c>
      <c r="F32" s="10">
        <v>0</v>
      </c>
      <c r="G32" s="11" t="str">
        <f>C32</f>
        <v>(530) Meetings and Conferences</v>
      </c>
      <c r="H32" s="10">
        <v>3000</v>
      </c>
      <c r="I32" s="12">
        <v>0</v>
      </c>
      <c r="J32" s="12">
        <v>0</v>
      </c>
      <c r="K32" s="10">
        <v>0</v>
      </c>
      <c r="L32" s="10">
        <v>0</v>
      </c>
      <c r="M32" s="10">
        <f>L32-K32</f>
        <v>0</v>
      </c>
      <c r="N32" s="13">
        <f>IF(L32&lt;&gt;0,IF(M32&lt;&gt;0,(IF(M32&lt;0,IF(L32&lt;0,(M32/L32)*(-1),M32/ABS(L32)),M32/ABS(L32))),0),IF(M32=0,0,(IF(M32&gt;0,1,-1))))</f>
        <v>0</v>
      </c>
      <c r="O32" s="10">
        <v>0</v>
      </c>
      <c r="P32" s="10">
        <f>H32-K32</f>
        <v>3000</v>
      </c>
      <c r="Q32" s="14">
        <v>3000</v>
      </c>
      <c r="R32" s="14">
        <v>0</v>
      </c>
      <c r="S32" s="14">
        <v>0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33</v>
      </c>
      <c r="D34" s="15">
        <v>0</v>
      </c>
      <c r="E34" s="15">
        <v>0</v>
      </c>
      <c r="F34" s="15">
        <v>0</v>
      </c>
      <c r="G34" s="16" t="str">
        <f>C34</f>
        <v>(5402) PRINTING-OUTSIDE</v>
      </c>
      <c r="H34" s="15">
        <v>500</v>
      </c>
      <c r="I34" s="17">
        <v>0</v>
      </c>
      <c r="J34" s="17">
        <v>0</v>
      </c>
      <c r="K34" s="15">
        <v>0</v>
      </c>
      <c r="L34" s="15">
        <v>500</v>
      </c>
      <c r="M34" s="15">
        <f>L34-K34</f>
        <v>500</v>
      </c>
      <c r="N34" s="18">
        <f>IF(L34&lt;&gt;0,IF(M34&lt;&gt;0,(IF(M34&lt;0,IF(L34&lt;0,(M34/L34)*(-1),M34/ABS(L34)),M34/ABS(L34))),0),IF(M34=0,0,(IF(M34&gt;0,1,-1))))</f>
        <v>1</v>
      </c>
      <c r="O34" s="15">
        <v>0</v>
      </c>
      <c r="P34" s="15">
        <f>H34-K34</f>
        <v>500</v>
      </c>
      <c r="Q34" s="19">
        <v>500</v>
      </c>
      <c r="R34" s="19">
        <v>500</v>
      </c>
      <c r="S34" s="19">
        <v>1</v>
      </c>
      <c r="T34" s="6"/>
    </row>
    <row r="35" spans="1:20" ht="17.25" customHeight="1">
      <c r="A35" s="24"/>
      <c r="B35" s="24"/>
      <c r="C35" s="2" t="s">
        <v>36</v>
      </c>
      <c r="D35" s="10">
        <v>0</v>
      </c>
      <c r="E35" s="10">
        <v>0</v>
      </c>
      <c r="F35" s="10">
        <v>0</v>
      </c>
      <c r="G35" s="11" t="str">
        <f>C35</f>
        <v>(540) Publication Related Expenses</v>
      </c>
      <c r="H35" s="10">
        <v>500</v>
      </c>
      <c r="I35" s="12">
        <v>0</v>
      </c>
      <c r="J35" s="12">
        <v>0</v>
      </c>
      <c r="K35" s="10">
        <v>0</v>
      </c>
      <c r="L35" s="10">
        <v>500</v>
      </c>
      <c r="M35" s="10">
        <f>L35-K35</f>
        <v>500</v>
      </c>
      <c r="N35" s="13">
        <f>IF(L35&lt;&gt;0,IF(M35&lt;&gt;0,(IF(M35&lt;0,IF(L35&lt;0,(M35/L35)*(-1),M35/ABS(L35)),M35/ABS(L35))),0),IF(M35=0,0,(IF(M35&gt;0,1,-1))))</f>
        <v>1</v>
      </c>
      <c r="O35" s="10">
        <v>0</v>
      </c>
      <c r="P35" s="10">
        <f>H35-K35</f>
        <v>500</v>
      </c>
      <c r="Q35" s="14">
        <v>500</v>
      </c>
      <c r="R35" s="14">
        <v>500</v>
      </c>
      <c r="S35" s="14">
        <v>1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38</v>
      </c>
      <c r="D37" s="15">
        <v>0</v>
      </c>
      <c r="E37" s="15">
        <v>0</v>
      </c>
      <c r="F37" s="15">
        <v>0</v>
      </c>
      <c r="G37" s="16" t="str">
        <f>C37</f>
        <v>(5523) POSTAGE/E-MAIL</v>
      </c>
      <c r="H37" s="15">
        <v>100</v>
      </c>
      <c r="I37" s="17">
        <v>0</v>
      </c>
      <c r="J37" s="17">
        <v>0</v>
      </c>
      <c r="K37" s="15">
        <v>0</v>
      </c>
      <c r="L37" s="15">
        <v>0</v>
      </c>
      <c r="M37" s="15">
        <f>L37-K37</f>
        <v>0</v>
      </c>
      <c r="N37" s="18">
        <f>IF(L37&lt;&gt;0,IF(M37&lt;&gt;0,(IF(M37&lt;0,IF(L37&lt;0,(M37/L37)*(-1),M37/ABS(L37)),M37/ABS(L37))),0),IF(M37=0,0,(IF(M37&gt;0,1,-1))))</f>
        <v>0</v>
      </c>
      <c r="O37" s="15">
        <v>0</v>
      </c>
      <c r="P37" s="15">
        <f>H37-K37</f>
        <v>100</v>
      </c>
      <c r="Q37" s="19">
        <v>100</v>
      </c>
      <c r="R37" s="19">
        <v>0</v>
      </c>
      <c r="S37" s="19">
        <v>0</v>
      </c>
      <c r="T37" s="6"/>
    </row>
    <row r="38" spans="1:20" ht="17.25" customHeight="1">
      <c r="A38" s="24"/>
      <c r="B38" s="24"/>
      <c r="C38" s="2" t="s">
        <v>41</v>
      </c>
      <c r="D38" s="10">
        <v>0</v>
      </c>
      <c r="E38" s="10">
        <v>0</v>
      </c>
      <c r="F38" s="10">
        <v>0</v>
      </c>
      <c r="G38" s="11" t="str">
        <f>C38</f>
        <v>(550) Operating Expenses</v>
      </c>
      <c r="H38" s="10">
        <v>100</v>
      </c>
      <c r="I38" s="12">
        <v>0</v>
      </c>
      <c r="J38" s="12">
        <v>0</v>
      </c>
      <c r="K38" s="10">
        <v>0</v>
      </c>
      <c r="L38" s="10">
        <v>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0</v>
      </c>
      <c r="P38" s="10">
        <f>H38-K38</f>
        <v>100</v>
      </c>
      <c r="Q38" s="14">
        <v>100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42</v>
      </c>
      <c r="D40" s="10">
        <v>0</v>
      </c>
      <c r="E40" s="10">
        <v>0</v>
      </c>
      <c r="F40" s="10">
        <v>0</v>
      </c>
      <c r="G40" s="11" t="s">
        <v>70</v>
      </c>
      <c r="H40" s="10">
        <v>3600</v>
      </c>
      <c r="I40" s="12">
        <v>0</v>
      </c>
      <c r="J40" s="12">
        <v>0</v>
      </c>
      <c r="K40" s="10">
        <v>0</v>
      </c>
      <c r="L40" s="10">
        <v>500</v>
      </c>
      <c r="M40" s="10">
        <f>L40-K40</f>
        <v>500</v>
      </c>
      <c r="N40" s="13">
        <f>IF(L40&lt;&gt;0,IF(M40&lt;&gt;0,(IF(M40&lt;0,IF(L40&lt;0,(M40/L40)*(-1),M40/ABS(L40)),M40/ABS(L40))),0),IF(M40=0,0,(IF(M40&gt;0,1,-1))))</f>
        <v>1</v>
      </c>
      <c r="O40" s="10">
        <v>0</v>
      </c>
      <c r="P40" s="10">
        <f>H40-K40</f>
        <v>3600</v>
      </c>
      <c r="Q40" s="14">
        <v>3600</v>
      </c>
      <c r="R40" s="14">
        <v>500</v>
      </c>
      <c r="S40" s="14">
        <v>1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43</v>
      </c>
      <c r="D42" s="15">
        <v>0</v>
      </c>
      <c r="E42" s="15">
        <v>0</v>
      </c>
      <c r="F42" s="15">
        <v>0</v>
      </c>
      <c r="G42" s="16" t="str">
        <f>C42</f>
        <v>(5901) IUT/CPU</v>
      </c>
      <c r="H42" s="15">
        <v>100</v>
      </c>
      <c r="I42" s="17">
        <v>0</v>
      </c>
      <c r="J42" s="17">
        <v>0</v>
      </c>
      <c r="K42" s="15">
        <v>0</v>
      </c>
      <c r="L42" s="15">
        <v>0</v>
      </c>
      <c r="M42" s="15">
        <f>L42-K42</f>
        <v>0</v>
      </c>
      <c r="N42" s="18">
        <f>IF(L42&lt;&gt;0,IF(M42&lt;&gt;0,(IF(M42&lt;0,IF(L42&lt;0,(M42/L42)*(-1),M42/ABS(L42)),M42/ABS(L42))),0),IF(M42=0,0,(IF(M42&gt;0,1,-1))))</f>
        <v>0</v>
      </c>
      <c r="O42" s="15">
        <v>0</v>
      </c>
      <c r="P42" s="15">
        <f>H42-K42</f>
        <v>100</v>
      </c>
      <c r="Q42" s="19">
        <v>100</v>
      </c>
      <c r="R42" s="19">
        <v>0</v>
      </c>
      <c r="S42" s="19">
        <v>0</v>
      </c>
      <c r="T42" s="6"/>
    </row>
    <row r="43" spans="1:20" ht="13.5" hidden="1">
      <c r="A43" s="4"/>
      <c r="B43" s="4"/>
      <c r="C43" s="3" t="s">
        <v>51</v>
      </c>
      <c r="D43" s="15">
        <v>0</v>
      </c>
      <c r="E43" s="15">
        <v>0</v>
      </c>
      <c r="F43" s="15">
        <v>0</v>
      </c>
      <c r="G43" s="16" t="str">
        <f>C43</f>
        <v>(590) IUT</v>
      </c>
      <c r="H43" s="15">
        <v>100</v>
      </c>
      <c r="I43" s="17">
        <v>0</v>
      </c>
      <c r="J43" s="17">
        <v>0</v>
      </c>
      <c r="K43" s="15">
        <v>0</v>
      </c>
      <c r="L43" s="15">
        <v>0</v>
      </c>
      <c r="M43" s="15">
        <f>L43-K43</f>
        <v>0</v>
      </c>
      <c r="N43" s="18">
        <f>IF(L43&lt;&gt;0,IF(M43&lt;&gt;0,(IF(M43&lt;0,IF(L43&lt;0,(M43/L43)*(-1),M43/ABS(L43)),M43/ABS(L43))),0),IF(M43=0,0,(IF(M43&gt;0,1,-1))))</f>
        <v>0</v>
      </c>
      <c r="O43" s="15">
        <v>0</v>
      </c>
      <c r="P43" s="15">
        <f>H43-K43</f>
        <v>100</v>
      </c>
      <c r="Q43" s="19">
        <v>100</v>
      </c>
      <c r="R43" s="19">
        <v>0</v>
      </c>
      <c r="S43" s="19">
        <v>0</v>
      </c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24"/>
      <c r="B45" s="24"/>
      <c r="C45" s="2" t="s">
        <v>52</v>
      </c>
      <c r="D45" s="10">
        <v>0</v>
      </c>
      <c r="E45" s="10">
        <v>0</v>
      </c>
      <c r="F45" s="10">
        <v>0</v>
      </c>
      <c r="G45" s="11" t="str">
        <f>C45</f>
        <v>(52) Total Indirect Expenses</v>
      </c>
      <c r="H45" s="10">
        <v>100</v>
      </c>
      <c r="I45" s="12">
        <v>0</v>
      </c>
      <c r="J45" s="12">
        <v>0</v>
      </c>
      <c r="K45" s="10">
        <v>0</v>
      </c>
      <c r="L45" s="10">
        <v>0</v>
      </c>
      <c r="M45" s="10">
        <f>L45-K45</f>
        <v>0</v>
      </c>
      <c r="N45" s="13">
        <f>IF(L45&lt;&gt;0,IF(M45&lt;&gt;0,(IF(M45&lt;0,IF(L45&lt;0,(M45/L45)*(-1),M45/ABS(L45)),M45/ABS(L45))),0),IF(M45=0,0,(IF(M45&gt;0,1,-1))))</f>
        <v>0</v>
      </c>
      <c r="O45" s="10">
        <v>0</v>
      </c>
      <c r="P45" s="10">
        <f>H45-K45</f>
        <v>100</v>
      </c>
      <c r="Q45" s="14">
        <v>100</v>
      </c>
      <c r="R45" s="14">
        <v>0</v>
      </c>
      <c r="S45" s="14">
        <v>0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53</v>
      </c>
      <c r="D47" s="10">
        <v>0</v>
      </c>
      <c r="E47" s="10">
        <v>0</v>
      </c>
      <c r="F47" s="10">
        <v>0</v>
      </c>
      <c r="G47" s="11" t="s">
        <v>71</v>
      </c>
      <c r="H47" s="10">
        <v>3700</v>
      </c>
      <c r="I47" s="12">
        <v>0</v>
      </c>
      <c r="J47" s="12">
        <v>0</v>
      </c>
      <c r="K47" s="10">
        <v>0</v>
      </c>
      <c r="L47" s="10">
        <v>500</v>
      </c>
      <c r="M47" s="10">
        <f>L47-K47</f>
        <v>500</v>
      </c>
      <c r="N47" s="13">
        <f>IF(L47&lt;&gt;0,IF(M47&lt;&gt;0,(IF(M47&lt;0,IF(L47&lt;0,(M47/L47)*(-1),M47/ABS(L47)),M47/ABS(L47))),0),IF(M47=0,0,(IF(M47&gt;0,1,-1))))</f>
        <v>1</v>
      </c>
      <c r="O47" s="10">
        <v>0</v>
      </c>
      <c r="P47" s="10">
        <f>H47-K47</f>
        <v>3700</v>
      </c>
      <c r="Q47" s="14">
        <v>3700</v>
      </c>
      <c r="R47" s="14">
        <v>500</v>
      </c>
      <c r="S47" s="14">
        <v>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54</v>
      </c>
      <c r="D49" s="10">
        <v>0</v>
      </c>
      <c r="E49" s="10">
        <v>0</v>
      </c>
      <c r="F49" s="10">
        <v>0</v>
      </c>
      <c r="G49" s="11" t="s">
        <v>72</v>
      </c>
      <c r="H49" s="10">
        <v>-3700</v>
      </c>
      <c r="I49" s="12">
        <v>0</v>
      </c>
      <c r="J49" s="12">
        <v>0</v>
      </c>
      <c r="K49" s="10">
        <v>0</v>
      </c>
      <c r="L49" s="10">
        <v>-500</v>
      </c>
      <c r="M49" s="10">
        <f>K49-L49</f>
        <v>500</v>
      </c>
      <c r="N49" s="13">
        <f>IF(L49&lt;&gt;0,IF(M49&lt;&gt;0,(IF(M49&lt;0,IF(L49&lt;0,(M49/L49)*(-1),M49/ABS(L49)),M49/ABS(L49))),0),IF(M49=0,0,(IF(M49&gt;0,1,-1))))</f>
        <v>1</v>
      </c>
      <c r="O49" s="10">
        <v>0</v>
      </c>
      <c r="P49" s="10">
        <f>H49-K49</f>
        <v>-3700</v>
      </c>
      <c r="Q49" s="14">
        <v>-3700</v>
      </c>
      <c r="R49" s="14">
        <v>-500</v>
      </c>
      <c r="S49" s="14">
        <v>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2" t="s">
        <v>57</v>
      </c>
      <c r="D52" s="10">
        <v>0</v>
      </c>
      <c r="E52" s="10">
        <v>0</v>
      </c>
      <c r="F52" s="10">
        <v>0</v>
      </c>
      <c r="G52" s="11" t="s">
        <v>73</v>
      </c>
      <c r="H52" s="10">
        <v>3700</v>
      </c>
      <c r="I52" s="12">
        <v>0</v>
      </c>
      <c r="J52" s="12">
        <v>0</v>
      </c>
      <c r="K52" s="10">
        <v>0</v>
      </c>
      <c r="L52" s="10">
        <v>500</v>
      </c>
      <c r="M52" s="10">
        <f>L52-K52</f>
        <v>500</v>
      </c>
      <c r="N52" s="13">
        <f>IF(L52&lt;&gt;0,IF(M52&lt;&gt;0,(IF(M52&lt;0,IF(L52&lt;0,(M52/L52)*(-1),M52/ABS(L52)),M52/ABS(L52))),0),IF(M52=0,0,(IF(M52&gt;0,1,-1))))</f>
        <v>1</v>
      </c>
      <c r="O52" s="10">
        <v>0</v>
      </c>
      <c r="P52" s="10">
        <f>H52-K52</f>
        <v>3700</v>
      </c>
      <c r="Q52" s="20">
        <v>3700</v>
      </c>
      <c r="R52" s="20">
        <v>500</v>
      </c>
      <c r="S52" s="20">
        <v>1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4" t="s">
        <v>58</v>
      </c>
      <c r="D54" s="10">
        <v>0</v>
      </c>
      <c r="E54" s="10">
        <v>0</v>
      </c>
      <c r="F54" s="10">
        <v>0</v>
      </c>
      <c r="G54" s="11" t="s">
        <v>74</v>
      </c>
      <c r="H54" s="10">
        <v>-3700</v>
      </c>
      <c r="I54" s="12">
        <v>0</v>
      </c>
      <c r="J54" s="12">
        <v>0</v>
      </c>
      <c r="K54" s="10">
        <v>0</v>
      </c>
      <c r="L54" s="10">
        <v>-500</v>
      </c>
      <c r="M54" s="10">
        <f>K54-L54</f>
        <v>500</v>
      </c>
      <c r="N54" s="13">
        <f>IF(L54&lt;&gt;0,IF(M54&lt;&gt;0,(IF(M54&lt;0,IF(L54&lt;0,(M54/L54)*(-1),M54/ABS(L54)),M54/ABS(L54))),0),IF(M54=0,0,(IF(M54&gt;0,1,-1))))</f>
        <v>1</v>
      </c>
      <c r="O54" s="10">
        <v>0</v>
      </c>
      <c r="P54" s="10">
        <f>H54-K54</f>
        <v>-3700</v>
      </c>
      <c r="Q54" s="21">
        <v>-3700</v>
      </c>
      <c r="R54" s="21">
        <v>-500</v>
      </c>
      <c r="S54" s="21">
        <v>1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3.5" customHeight="1">
      <c r="C56" s="4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Q56" s="22"/>
      <c r="R56" s="22"/>
      <c r="S56" s="22"/>
    </row>
    <row r="57" spans="1:20" ht="13.5" customHeight="1">
      <c r="C57" s="2" t="s">
        <v>59</v>
      </c>
      <c r="D57" s="10">
        <v>0</v>
      </c>
      <c r="E57" s="10">
        <v>0</v>
      </c>
      <c r="F57" s="10">
        <v>0</v>
      </c>
      <c r="G57" s="11" t="s">
        <v>75</v>
      </c>
      <c r="H57" s="10">
        <v>-3700</v>
      </c>
      <c r="I57" s="12">
        <v>0</v>
      </c>
      <c r="J57" s="12">
        <v>0</v>
      </c>
      <c r="K57" s="10">
        <v>0</v>
      </c>
      <c r="L57" s="10">
        <v>-500</v>
      </c>
      <c r="M57" s="10">
        <f>K57-L57</f>
        <v>500</v>
      </c>
      <c r="N57" s="13">
        <f>IF(L57&lt;&gt;0,IF(M57&lt;&gt;0,(IF(M57&lt;0,IF(L57&lt;0,(M57/L57)*(-1),M57/ABS(L57)),M57/ABS(L57))),0),IF(M57=0,0,(IF(M57&gt;0,1,-1))))</f>
        <v>1</v>
      </c>
      <c r="O57" s="10">
        <v>0</v>
      </c>
      <c r="P57" s="10">
        <f>H57-K57</f>
        <v>-3700</v>
      </c>
      <c r="Q57" s="20">
        <v>-3700</v>
      </c>
      <c r="R57" s="20">
        <v>-500</v>
      </c>
      <c r="S57" s="20">
        <v>1</v>
      </c>
    </row>
    <row r="58" spans="1:20" ht="13.5" customHeight="1">
      <c r="C58" s="2" t="s">
        <v>60</v>
      </c>
      <c r="D58" s="10">
        <v>0</v>
      </c>
      <c r="E58" s="10">
        <v>0</v>
      </c>
      <c r="F58" s="10">
        <v>0</v>
      </c>
      <c r="G58" s="11" t="s">
        <v>76</v>
      </c>
      <c r="H58" s="10">
        <v>-3700</v>
      </c>
      <c r="I58" s="12">
        <v>0</v>
      </c>
      <c r="J58" s="12">
        <v>0</v>
      </c>
      <c r="K58" s="10">
        <v>0</v>
      </c>
      <c r="L58" s="10">
        <v>-500</v>
      </c>
      <c r="M58" s="10">
        <f>K58-L58</f>
        <v>500</v>
      </c>
      <c r="N58" s="13">
        <f>IF(L58&lt;&gt;0,IF(M58&lt;&gt;0,(IF(M58&lt;0,IF(L58&lt;0,(M58/L58)*(-1),M58/ABS(L58)),M58/ABS(L58))),0),IF(M58=0,0,(IF(M58&gt;0,1,-1))))</f>
        <v>1</v>
      </c>
      <c r="O58" s="10">
        <v>0</v>
      </c>
      <c r="P58" s="10">
        <f>H58-K58</f>
        <v>-3700</v>
      </c>
      <c r="Q58" s="20">
        <v>-3700</v>
      </c>
      <c r="R58" s="20">
        <v>-500</v>
      </c>
      <c r="S58" s="20">
        <v>1</v>
      </c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112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ASSOC-EXTERNAL RELATIONS: 412-5204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115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0</v>
      </c>
      <c r="E25" s="15">
        <v>0</v>
      </c>
      <c r="F25" s="15">
        <v>0</v>
      </c>
      <c r="G25" s="16" t="str">
        <f>C25</f>
        <v>(4400) DONATIONS/HONORARIA</v>
      </c>
      <c r="H25" s="15">
        <v>7000</v>
      </c>
      <c r="I25" s="17">
        <v>0</v>
      </c>
      <c r="J25" s="17">
        <v>0</v>
      </c>
      <c r="K25" s="15">
        <v>0</v>
      </c>
      <c r="L25" s="15">
        <v>0</v>
      </c>
      <c r="M25" s="15">
        <f>K25-L25</f>
        <v>0</v>
      </c>
      <c r="N25" s="18">
        <f>IF(L25&lt;&gt;0,IF(M25&lt;&gt;0,(IF(M25&lt;0,IF(L25&lt;0,(M25/L25)*(-1),M25/ABS(L25)),M25/ABS(L25))),0),IF(M25=0,0,(IF(M25&gt;0,1,-1))))</f>
        <v>0</v>
      </c>
      <c r="O25" s="15">
        <v>0</v>
      </c>
      <c r="P25" s="15">
        <f>H25-K25</f>
        <v>7000</v>
      </c>
      <c r="Q25" s="19">
        <v>7000</v>
      </c>
      <c r="R25" s="19">
        <v>0</v>
      </c>
      <c r="S25" s="19">
        <v>0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0</v>
      </c>
      <c r="F26" s="10">
        <v>0</v>
      </c>
      <c r="G26" s="11" t="str">
        <f>C26</f>
        <v>(440) Subtotal Misc.</v>
      </c>
      <c r="H26" s="10">
        <v>7000</v>
      </c>
      <c r="I26" s="12">
        <v>0</v>
      </c>
      <c r="J26" s="12">
        <v>0</v>
      </c>
      <c r="K26" s="10">
        <v>0</v>
      </c>
      <c r="L26" s="10">
        <v>0</v>
      </c>
      <c r="M26" s="10">
        <f>K26-L26</f>
        <v>0</v>
      </c>
      <c r="N26" s="13">
        <f>IF(L26&lt;&gt;0,IF(M26&lt;&gt;0,(IF(M26&lt;0,IF(L26&lt;0,(M26/L26)*(-1),M26/ABS(L26)),M26/ABS(L26))),0),IF(M26=0,0,(IF(M26&gt;0,1,-1))))</f>
        <v>0</v>
      </c>
      <c r="O26" s="10">
        <v>0</v>
      </c>
      <c r="P26" s="10">
        <f>H26-K26</f>
        <v>7000</v>
      </c>
      <c r="Q26" s="14">
        <v>7000</v>
      </c>
      <c r="R26" s="14">
        <v>0</v>
      </c>
      <c r="S26" s="14">
        <v>0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69</v>
      </c>
      <c r="H28" s="10">
        <v>7000</v>
      </c>
      <c r="I28" s="12">
        <v>0</v>
      </c>
      <c r="J28" s="12">
        <v>0</v>
      </c>
      <c r="K28" s="10">
        <v>0</v>
      </c>
      <c r="L28" s="10">
        <v>0</v>
      </c>
      <c r="M28" s="10">
        <f>K28-L28</f>
        <v>0</v>
      </c>
      <c r="N28" s="13">
        <f>IF(L28&lt;&gt;0,IF(M28&lt;&gt;0,(IF(M28&lt;0,IF(L28&lt;0,(M28/L28)*(-1),M28/ABS(L28)),M28/ABS(L28))),0),IF(M28=0,0,(IF(M28&gt;0,1,-1))))</f>
        <v>0</v>
      </c>
      <c r="O28" s="10">
        <v>0</v>
      </c>
      <c r="P28" s="10">
        <f>H28-K28</f>
        <v>7000</v>
      </c>
      <c r="Q28" s="14">
        <v>7000</v>
      </c>
      <c r="R28" s="14">
        <v>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0</v>
      </c>
      <c r="E31" s="15">
        <v>16.6666666666667</v>
      </c>
      <c r="F31" s="15">
        <v>0</v>
      </c>
      <c r="G31" s="16" t="str">
        <f>C31</f>
        <v>(5122) BANK S/C</v>
      </c>
      <c r="H31" s="15">
        <v>200</v>
      </c>
      <c r="I31" s="17">
        <v>16.6666666666667</v>
      </c>
      <c r="J31" s="17">
        <v>1</v>
      </c>
      <c r="K31" s="15">
        <v>0</v>
      </c>
      <c r="L31" s="15">
        <v>50.000000000000099</v>
      </c>
      <c r="M31" s="15">
        <f>L31-K31</f>
        <v>50.000000000000099</v>
      </c>
      <c r="N31" s="18">
        <f>IF(L31&lt;&gt;0,IF(M31&lt;&gt;0,(IF(M31&lt;0,IF(L31&lt;0,(M31/L31)*(-1),M31/ABS(L31)),M31/ABS(L31))),0),IF(M31=0,0,(IF(M31&gt;0,1,-1))))</f>
        <v>1</v>
      </c>
      <c r="O31" s="15">
        <v>0</v>
      </c>
      <c r="P31" s="15">
        <f>H31-K31</f>
        <v>200</v>
      </c>
      <c r="Q31" s="19">
        <v>200</v>
      </c>
      <c r="R31" s="19">
        <v>50.000000000000099</v>
      </c>
      <c r="S31" s="19">
        <v>1</v>
      </c>
      <c r="T31" s="6"/>
    </row>
    <row r="32" spans="1:20" ht="16.5" customHeight="1">
      <c r="C32" s="3" t="s">
        <v>20</v>
      </c>
      <c r="D32" s="15">
        <v>0</v>
      </c>
      <c r="E32" s="15">
        <v>0</v>
      </c>
      <c r="F32" s="15">
        <v>142.53999999999999</v>
      </c>
      <c r="G32" s="16" t="str">
        <f>C32</f>
        <v>(5150) MESSENGER SERVICE</v>
      </c>
      <c r="H32" s="15">
        <v>75</v>
      </c>
      <c r="I32" s="17">
        <v>0</v>
      </c>
      <c r="J32" s="17">
        <v>0</v>
      </c>
      <c r="K32" s="15">
        <v>0</v>
      </c>
      <c r="L32" s="15">
        <v>0</v>
      </c>
      <c r="M32" s="15">
        <f>L32-K32</f>
        <v>0</v>
      </c>
      <c r="N32" s="18">
        <f>IF(L32&lt;&gt;0,IF(M32&lt;&gt;0,(IF(M32&lt;0,IF(L32&lt;0,(M32/L32)*(-1),M32/ABS(L32)),M32/ABS(L32))),0),IF(M32=0,0,(IF(M32&gt;0,1,-1))))</f>
        <v>0</v>
      </c>
      <c r="O32" s="15">
        <v>142.53999999999999</v>
      </c>
      <c r="P32" s="15">
        <f>H32-K32</f>
        <v>75</v>
      </c>
      <c r="Q32" s="19">
        <v>75</v>
      </c>
      <c r="R32" s="19">
        <v>0</v>
      </c>
      <c r="S32" s="19">
        <v>0</v>
      </c>
    </row>
    <row r="33" spans="1:20" ht="17.25" customHeight="1">
      <c r="A33" s="24"/>
      <c r="B33" s="24"/>
      <c r="C33" s="2" t="s">
        <v>21</v>
      </c>
      <c r="D33" s="10">
        <v>0</v>
      </c>
      <c r="E33" s="10">
        <v>16.6666666666667</v>
      </c>
      <c r="F33" s="10">
        <v>142.53999999999999</v>
      </c>
      <c r="G33" s="11" t="str">
        <f>C33</f>
        <v>(510) Outside Services</v>
      </c>
      <c r="H33" s="10">
        <v>275</v>
      </c>
      <c r="I33" s="12">
        <v>16.6666666666667</v>
      </c>
      <c r="J33" s="12">
        <v>1</v>
      </c>
      <c r="K33" s="10">
        <v>0</v>
      </c>
      <c r="L33" s="10">
        <v>50.000000000000099</v>
      </c>
      <c r="M33" s="10">
        <f>L33-K33</f>
        <v>50.000000000000099</v>
      </c>
      <c r="N33" s="13">
        <f>IF(L33&lt;&gt;0,IF(M33&lt;&gt;0,(IF(M33&lt;0,IF(L33&lt;0,(M33/L33)*(-1),M33/ABS(L33)),M33/ABS(L33))),0),IF(M33=0,0,(IF(M33&gt;0,1,-1))))</f>
        <v>1</v>
      </c>
      <c r="O33" s="10">
        <v>142.53999999999999</v>
      </c>
      <c r="P33" s="10">
        <f>H33-K33</f>
        <v>275</v>
      </c>
      <c r="Q33" s="14">
        <v>275</v>
      </c>
      <c r="R33" s="14">
        <v>50.000000000000099</v>
      </c>
      <c r="S33" s="14">
        <v>1</v>
      </c>
      <c r="T33" s="42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29</v>
      </c>
      <c r="D36" s="15">
        <v>0</v>
      </c>
      <c r="E36" s="15">
        <v>0</v>
      </c>
      <c r="F36" s="15">
        <v>0</v>
      </c>
      <c r="G36" s="16" t="str">
        <f>C36</f>
        <v>(5306) AWARDS</v>
      </c>
      <c r="H36" s="15">
        <v>5720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0</v>
      </c>
      <c r="P36" s="15">
        <f>H36-K36</f>
        <v>5720</v>
      </c>
      <c r="Q36" s="19">
        <v>5720</v>
      </c>
      <c r="R36" s="19">
        <v>0</v>
      </c>
      <c r="S36" s="19">
        <v>0</v>
      </c>
      <c r="T36" s="6"/>
    </row>
    <row r="37" spans="1:20" ht="17.25" customHeight="1">
      <c r="A37" s="24"/>
      <c r="B37" s="24"/>
      <c r="C37" s="2" t="s">
        <v>31</v>
      </c>
      <c r="D37" s="10">
        <v>0</v>
      </c>
      <c r="E37" s="10">
        <v>0</v>
      </c>
      <c r="F37" s="10">
        <v>0</v>
      </c>
      <c r="G37" s="11" t="str">
        <f>C37</f>
        <v>(530) Meetings and Conferences</v>
      </c>
      <c r="H37" s="10">
        <v>5720</v>
      </c>
      <c r="I37" s="12">
        <v>0</v>
      </c>
      <c r="J37" s="12">
        <v>0</v>
      </c>
      <c r="K37" s="10">
        <v>0</v>
      </c>
      <c r="L37" s="10">
        <v>0</v>
      </c>
      <c r="M37" s="10">
        <f>L37-K37</f>
        <v>0</v>
      </c>
      <c r="N37" s="13">
        <f>IF(L37&lt;&gt;0,IF(M37&lt;&gt;0,(IF(M37&lt;0,IF(L37&lt;0,(M37/L37)*(-1),M37/ABS(L37)),M37/ABS(L37))),0),IF(M37=0,0,(IF(M37&gt;0,1,-1))))</f>
        <v>0</v>
      </c>
      <c r="O37" s="10">
        <v>0</v>
      </c>
      <c r="P37" s="10">
        <f>H37-K37</f>
        <v>5720</v>
      </c>
      <c r="Q37" s="14">
        <v>5720</v>
      </c>
      <c r="R37" s="14">
        <v>0</v>
      </c>
      <c r="S37" s="14">
        <v>0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34</v>
      </c>
      <c r="D39" s="15">
        <v>0</v>
      </c>
      <c r="E39" s="15">
        <v>0</v>
      </c>
      <c r="F39" s="15">
        <v>59.890000000000001</v>
      </c>
      <c r="G39" s="16" t="str">
        <f>C39</f>
        <v>(5430) WEB OPERATING EXPENSES</v>
      </c>
      <c r="H39" s="15">
        <v>0</v>
      </c>
      <c r="I39" s="17">
        <v>0</v>
      </c>
      <c r="J39" s="17">
        <v>0</v>
      </c>
      <c r="K39" s="15">
        <v>0</v>
      </c>
      <c r="L39" s="15">
        <v>0</v>
      </c>
      <c r="M39" s="15">
        <f>L39-K39</f>
        <v>0</v>
      </c>
      <c r="N39" s="18">
        <f>IF(L39&lt;&gt;0,IF(M39&lt;&gt;0,(IF(M39&lt;0,IF(L39&lt;0,(M39/L39)*(-1),M39/ABS(L39)),M39/ABS(L39))),0),IF(M39=0,0,(IF(M39&gt;0,1,-1))))</f>
        <v>0</v>
      </c>
      <c r="O39" s="15">
        <v>119.78</v>
      </c>
      <c r="P39" s="15">
        <f>H39-K39</f>
        <v>0</v>
      </c>
      <c r="Q39" s="19">
        <v>0</v>
      </c>
      <c r="R39" s="19">
        <v>0</v>
      </c>
      <c r="S39" s="19">
        <v>0</v>
      </c>
      <c r="T39" s="6"/>
    </row>
    <row r="40" spans="1:20" ht="17.25" customHeight="1">
      <c r="A40" s="24"/>
      <c r="B40" s="24"/>
      <c r="C40" s="2" t="s">
        <v>36</v>
      </c>
      <c r="D40" s="10">
        <v>0</v>
      </c>
      <c r="E40" s="10">
        <v>0</v>
      </c>
      <c r="F40" s="10">
        <v>59.890000000000001</v>
      </c>
      <c r="G40" s="11" t="str">
        <f>C40</f>
        <v>(540) Publication Related Expenses</v>
      </c>
      <c r="H40" s="10">
        <v>0</v>
      </c>
      <c r="I40" s="12">
        <v>0</v>
      </c>
      <c r="J40" s="12">
        <v>0</v>
      </c>
      <c r="K40" s="10">
        <v>0</v>
      </c>
      <c r="L40" s="10">
        <v>0</v>
      </c>
      <c r="M40" s="10">
        <f>L40-K40</f>
        <v>0</v>
      </c>
      <c r="N40" s="13">
        <f>IF(L40&lt;&gt;0,IF(M40&lt;&gt;0,(IF(M40&lt;0,IF(L40&lt;0,(M40/L40)*(-1),M40/ABS(L40)),M40/ABS(L40))),0),IF(M40=0,0,(IF(M40&gt;0,1,-1))))</f>
        <v>0</v>
      </c>
      <c r="O40" s="10">
        <v>119.78</v>
      </c>
      <c r="P40" s="10">
        <f>H40-K40</f>
        <v>0</v>
      </c>
      <c r="Q40" s="14">
        <v>0</v>
      </c>
      <c r="R40" s="14">
        <v>0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42</v>
      </c>
      <c r="D43" s="10">
        <v>0</v>
      </c>
      <c r="E43" s="10">
        <v>16.6666666666667</v>
      </c>
      <c r="F43" s="10">
        <v>202.43000000000001</v>
      </c>
      <c r="G43" s="11" t="s">
        <v>70</v>
      </c>
      <c r="H43" s="10">
        <v>5995</v>
      </c>
      <c r="I43" s="12">
        <v>16.6666666666667</v>
      </c>
      <c r="J43" s="12">
        <v>1</v>
      </c>
      <c r="K43" s="10">
        <v>0</v>
      </c>
      <c r="L43" s="10">
        <v>50.000000000000099</v>
      </c>
      <c r="M43" s="10">
        <f>L43-K43</f>
        <v>50.000000000000099</v>
      </c>
      <c r="N43" s="13">
        <f>IF(L43&lt;&gt;0,IF(M43&lt;&gt;0,(IF(M43&lt;0,IF(L43&lt;0,(M43/L43)*(-1),M43/ABS(L43)),M43/ABS(L43))),0),IF(M43=0,0,(IF(M43&gt;0,1,-1))))</f>
        <v>1</v>
      </c>
      <c r="O43" s="10">
        <v>262.31999999999999</v>
      </c>
      <c r="P43" s="10">
        <f>H43-K43</f>
        <v>5995</v>
      </c>
      <c r="Q43" s="14">
        <v>5995</v>
      </c>
      <c r="R43" s="14">
        <v>50.000000000000099</v>
      </c>
      <c r="S43" s="14">
        <v>1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53</v>
      </c>
      <c r="D47" s="10">
        <v>0</v>
      </c>
      <c r="E47" s="10">
        <v>16.6666666666667</v>
      </c>
      <c r="F47" s="10">
        <v>202.43000000000001</v>
      </c>
      <c r="G47" s="11" t="s">
        <v>71</v>
      </c>
      <c r="H47" s="10">
        <v>5995</v>
      </c>
      <c r="I47" s="12">
        <v>16.6666666666667</v>
      </c>
      <c r="J47" s="12">
        <v>1</v>
      </c>
      <c r="K47" s="10">
        <v>0</v>
      </c>
      <c r="L47" s="10">
        <v>50.000000000000099</v>
      </c>
      <c r="M47" s="10">
        <f>L47-K47</f>
        <v>50.000000000000099</v>
      </c>
      <c r="N47" s="13">
        <f>IF(L47&lt;&gt;0,IF(M47&lt;&gt;0,(IF(M47&lt;0,IF(L47&lt;0,(M47/L47)*(-1),M47/ABS(L47)),M47/ABS(L47))),0),IF(M47=0,0,(IF(M47&gt;0,1,-1))))</f>
        <v>1</v>
      </c>
      <c r="O47" s="10">
        <v>262.31999999999999</v>
      </c>
      <c r="P47" s="10">
        <f>H47-K47</f>
        <v>5995</v>
      </c>
      <c r="Q47" s="14">
        <v>5995</v>
      </c>
      <c r="R47" s="14">
        <v>50.000000000000099</v>
      </c>
      <c r="S47" s="14">
        <v>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54</v>
      </c>
      <c r="D49" s="10">
        <v>0</v>
      </c>
      <c r="E49" s="10">
        <v>-16.6666666666667</v>
      </c>
      <c r="F49" s="10">
        <v>-202.43000000000001</v>
      </c>
      <c r="G49" s="11" t="s">
        <v>72</v>
      </c>
      <c r="H49" s="10">
        <v>1005</v>
      </c>
      <c r="I49" s="12">
        <v>-16.6666666666667</v>
      </c>
      <c r="J49" s="12">
        <v>1</v>
      </c>
      <c r="K49" s="10">
        <v>0</v>
      </c>
      <c r="L49" s="10">
        <v>-50.000000000000099</v>
      </c>
      <c r="M49" s="10">
        <f>K49-L49</f>
        <v>50.000000000000099</v>
      </c>
      <c r="N49" s="13">
        <f>IF(L49&lt;&gt;0,IF(M49&lt;&gt;0,(IF(M49&lt;0,IF(L49&lt;0,(M49/L49)*(-1),M49/ABS(L49)),M49/ABS(L49))),0),IF(M49=0,0,(IF(M49&gt;0,1,-1))))</f>
        <v>1</v>
      </c>
      <c r="O49" s="10">
        <v>-262.31999999999999</v>
      </c>
      <c r="P49" s="10">
        <f>H49-K49</f>
        <v>1005</v>
      </c>
      <c r="Q49" s="14">
        <v>1005</v>
      </c>
      <c r="R49" s="14">
        <v>-50.000000000000099</v>
      </c>
      <c r="S49" s="14">
        <v>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2" t="s">
        <v>57</v>
      </c>
      <c r="D52" s="10">
        <v>0</v>
      </c>
      <c r="E52" s="10">
        <v>16.6666666666667</v>
      </c>
      <c r="F52" s="10">
        <v>202.43000000000001</v>
      </c>
      <c r="G52" s="11" t="s">
        <v>73</v>
      </c>
      <c r="H52" s="10">
        <v>5995</v>
      </c>
      <c r="I52" s="12">
        <v>16.6666666666667</v>
      </c>
      <c r="J52" s="12">
        <v>1</v>
      </c>
      <c r="K52" s="10">
        <v>0</v>
      </c>
      <c r="L52" s="10">
        <v>50.000000000000099</v>
      </c>
      <c r="M52" s="10">
        <f>L52-K52</f>
        <v>50.000000000000099</v>
      </c>
      <c r="N52" s="13">
        <f>IF(L52&lt;&gt;0,IF(M52&lt;&gt;0,(IF(M52&lt;0,IF(L52&lt;0,(M52/L52)*(-1),M52/ABS(L52)),M52/ABS(L52))),0),IF(M52=0,0,(IF(M52&gt;0,1,-1))))</f>
        <v>1</v>
      </c>
      <c r="O52" s="10">
        <v>262.31999999999999</v>
      </c>
      <c r="P52" s="10">
        <f>H52-K52</f>
        <v>5995</v>
      </c>
      <c r="Q52" s="20">
        <v>5995</v>
      </c>
      <c r="R52" s="20">
        <v>50.000000000000099</v>
      </c>
      <c r="S52" s="20">
        <v>1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4" t="s">
        <v>58</v>
      </c>
      <c r="D54" s="10">
        <v>0</v>
      </c>
      <c r="E54" s="10">
        <v>-16.6666666666667</v>
      </c>
      <c r="F54" s="10">
        <v>-202.43000000000001</v>
      </c>
      <c r="G54" s="11" t="s">
        <v>74</v>
      </c>
      <c r="H54" s="10">
        <v>1005</v>
      </c>
      <c r="I54" s="12">
        <v>-16.6666666666667</v>
      </c>
      <c r="J54" s="12">
        <v>1</v>
      </c>
      <c r="K54" s="10">
        <v>0</v>
      </c>
      <c r="L54" s="10">
        <v>-50.000000000000099</v>
      </c>
      <c r="M54" s="10">
        <f>K54-L54</f>
        <v>50.000000000000099</v>
      </c>
      <c r="N54" s="13">
        <f>IF(L54&lt;&gt;0,IF(M54&lt;&gt;0,(IF(M54&lt;0,IF(L54&lt;0,(M54/L54)*(-1),M54/ABS(L54)),M54/ABS(L54))),0),IF(M54=0,0,(IF(M54&gt;0,1,-1))))</f>
        <v>1</v>
      </c>
      <c r="O54" s="10">
        <v>-262.31999999999999</v>
      </c>
      <c r="P54" s="10">
        <f>H54-K54</f>
        <v>1005</v>
      </c>
      <c r="Q54" s="21">
        <v>1005</v>
      </c>
      <c r="R54" s="21">
        <v>-50.000000000000099</v>
      </c>
      <c r="S54" s="21">
        <v>1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3.5" customHeight="1">
      <c r="C56" s="4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Q56" s="22"/>
      <c r="R56" s="22"/>
      <c r="S56" s="22"/>
    </row>
    <row r="57" spans="1:20" ht="13.5" customHeight="1">
      <c r="C57" s="2" t="s">
        <v>59</v>
      </c>
      <c r="D57" s="10">
        <v>0</v>
      </c>
      <c r="E57" s="10">
        <v>-16.6666666666667</v>
      </c>
      <c r="F57" s="10">
        <v>-202.43000000000001</v>
      </c>
      <c r="G57" s="11" t="s">
        <v>75</v>
      </c>
      <c r="H57" s="10">
        <v>1005</v>
      </c>
      <c r="I57" s="12">
        <v>-16.6666666666667</v>
      </c>
      <c r="J57" s="12">
        <v>1</v>
      </c>
      <c r="K57" s="10">
        <v>0</v>
      </c>
      <c r="L57" s="10">
        <v>-50.000000000000099</v>
      </c>
      <c r="M57" s="10">
        <f>K57-L57</f>
        <v>50.000000000000099</v>
      </c>
      <c r="N57" s="13">
        <f>IF(L57&lt;&gt;0,IF(M57&lt;&gt;0,(IF(M57&lt;0,IF(L57&lt;0,(M57/L57)*(-1),M57/ABS(L57)),M57/ABS(L57))),0),IF(M57=0,0,(IF(M57&gt;0,1,-1))))</f>
        <v>1</v>
      </c>
      <c r="O57" s="10">
        <v>-262.31999999999999</v>
      </c>
      <c r="P57" s="10">
        <f>H57-K57</f>
        <v>1005</v>
      </c>
      <c r="Q57" s="20">
        <v>1005</v>
      </c>
      <c r="R57" s="20">
        <v>-50.000000000000099</v>
      </c>
      <c r="S57" s="20">
        <v>1</v>
      </c>
    </row>
    <row r="58" spans="1:20" ht="13.5" customHeight="1">
      <c r="C58" s="2" t="s">
        <v>60</v>
      </c>
      <c r="D58" s="10">
        <v>0</v>
      </c>
      <c r="E58" s="10">
        <v>-16.6666666666667</v>
      </c>
      <c r="F58" s="10">
        <v>-202.43000000000001</v>
      </c>
      <c r="G58" s="11" t="s">
        <v>76</v>
      </c>
      <c r="H58" s="10">
        <v>1005</v>
      </c>
      <c r="I58" s="12">
        <v>-16.6666666666667</v>
      </c>
      <c r="J58" s="12">
        <v>1</v>
      </c>
      <c r="K58" s="10">
        <v>0</v>
      </c>
      <c r="L58" s="10">
        <v>-50.000000000000099</v>
      </c>
      <c r="M58" s="10">
        <f>K58-L58</f>
        <v>50.000000000000099</v>
      </c>
      <c r="N58" s="13">
        <f>IF(L58&lt;&gt;0,IF(M58&lt;&gt;0,(IF(M58&lt;0,IF(L58&lt;0,(M58/L58)*(-1),M58/ABS(L58)),M58/ABS(L58))),0),IF(M58=0,0,(IF(M58&gt;0,1,-1))))</f>
        <v>1</v>
      </c>
      <c r="O58" s="10">
        <v>-262.31999999999999</v>
      </c>
      <c r="P58" s="10">
        <f>H58-K58</f>
        <v>1005</v>
      </c>
      <c r="Q58" s="20">
        <v>1005</v>
      </c>
      <c r="R58" s="20">
        <v>-50.000000000000099</v>
      </c>
      <c r="S58" s="20">
        <v>1</v>
      </c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119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ASSOC-INF TECH &amp; LIBS (ITAL): 412-5230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118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10</v>
      </c>
      <c r="D25" s="15">
        <v>0</v>
      </c>
      <c r="E25" s="15">
        <v>166.666666666667</v>
      </c>
      <c r="F25" s="15">
        <v>0</v>
      </c>
      <c r="G25" s="16" t="str">
        <f>C25</f>
        <v>(4421) ROYALTIES</v>
      </c>
      <c r="H25" s="15">
        <v>2000</v>
      </c>
      <c r="I25" s="17">
        <v>166.666666666667</v>
      </c>
      <c r="J25" s="17">
        <v>1</v>
      </c>
      <c r="K25" s="15">
        <v>615.94000000000005</v>
      </c>
      <c r="L25" s="15">
        <v>500.00000000000102</v>
      </c>
      <c r="M25" s="15">
        <f>K25-L25</f>
        <v>115.93999999999903</v>
      </c>
      <c r="N25" s="18">
        <f>IF(L25&lt;&gt;0,IF(M25&lt;&gt;0,(IF(M25&lt;0,IF(L25&lt;0,(M25/L25)*(-1),M25/ABS(L25)),M25/ABS(L25))),0),IF(M25=0,0,(IF(M25&gt;0,1,-1))))</f>
        <v>0.23187999999999759</v>
      </c>
      <c r="O25" s="15">
        <v>0</v>
      </c>
      <c r="P25" s="15">
        <f>H25-K25</f>
        <v>1384.0599999999999</v>
      </c>
      <c r="Q25" s="19">
        <v>2000</v>
      </c>
      <c r="R25" s="19">
        <v>-115.939999999999</v>
      </c>
      <c r="S25" s="19">
        <v>-0.231879999999998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166.666666666667</v>
      </c>
      <c r="F26" s="10">
        <v>0</v>
      </c>
      <c r="G26" s="11" t="str">
        <f>C26</f>
        <v>(440) Subtotal Misc.</v>
      </c>
      <c r="H26" s="10">
        <v>2000</v>
      </c>
      <c r="I26" s="12">
        <v>166.666666666667</v>
      </c>
      <c r="J26" s="12">
        <v>1</v>
      </c>
      <c r="K26" s="10">
        <v>615.94000000000005</v>
      </c>
      <c r="L26" s="10">
        <v>500.00000000000102</v>
      </c>
      <c r="M26" s="10">
        <f>K26-L26</f>
        <v>115.93999999999903</v>
      </c>
      <c r="N26" s="13">
        <f>IF(L26&lt;&gt;0,IF(M26&lt;&gt;0,(IF(M26&lt;0,IF(L26&lt;0,(M26/L26)*(-1),M26/ABS(L26)),M26/ABS(L26))),0),IF(M26=0,0,(IF(M26&gt;0,1,-1))))</f>
        <v>0.23187999999999759</v>
      </c>
      <c r="O26" s="10">
        <v>0</v>
      </c>
      <c r="P26" s="10">
        <f>H26-K26</f>
        <v>1384.0599999999999</v>
      </c>
      <c r="Q26" s="14">
        <v>2000</v>
      </c>
      <c r="R26" s="14">
        <v>-115.939999999999</v>
      </c>
      <c r="S26" s="14">
        <v>-0.231879999999998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166.666666666667</v>
      </c>
      <c r="F28" s="10">
        <v>0</v>
      </c>
      <c r="G28" s="11" t="s">
        <v>69</v>
      </c>
      <c r="H28" s="10">
        <v>2000</v>
      </c>
      <c r="I28" s="12">
        <v>166.666666666667</v>
      </c>
      <c r="J28" s="12">
        <v>1</v>
      </c>
      <c r="K28" s="10">
        <v>615.94000000000005</v>
      </c>
      <c r="L28" s="10">
        <v>500.00000000000102</v>
      </c>
      <c r="M28" s="10">
        <f>K28-L28</f>
        <v>115.93999999999903</v>
      </c>
      <c r="N28" s="13">
        <f>IF(L28&lt;&gt;0,IF(M28&lt;&gt;0,(IF(M28&lt;0,IF(L28&lt;0,(M28/L28)*(-1),M28/ABS(L28)),M28/ABS(L28))),0),IF(M28=0,0,(IF(M28&gt;0,1,-1))))</f>
        <v>0.23187999999999759</v>
      </c>
      <c r="O28" s="10">
        <v>0</v>
      </c>
      <c r="P28" s="10">
        <f>H28-K28</f>
        <v>1384.0599999999999</v>
      </c>
      <c r="Q28" s="14">
        <v>2000</v>
      </c>
      <c r="R28" s="14">
        <v>-115.939999999999</v>
      </c>
      <c r="S28" s="14">
        <v>-0.231879999999998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32</v>
      </c>
      <c r="D34" s="15">
        <v>0</v>
      </c>
      <c r="E34" s="15">
        <v>0</v>
      </c>
      <c r="F34" s="15">
        <v>750</v>
      </c>
      <c r="G34" s="16" t="str">
        <f>C34</f>
        <v>(5400) EDITORIAL/PROOFREADING/OUTSIDE</v>
      </c>
      <c r="H34" s="15">
        <v>1500</v>
      </c>
      <c r="I34" s="17">
        <v>0</v>
      </c>
      <c r="J34" s="17">
        <v>0</v>
      </c>
      <c r="K34" s="15">
        <v>0</v>
      </c>
      <c r="L34" s="15">
        <v>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750</v>
      </c>
      <c r="P34" s="15">
        <f>H34-K34</f>
        <v>1500</v>
      </c>
      <c r="Q34" s="19">
        <v>1500</v>
      </c>
      <c r="R34" s="19">
        <v>0</v>
      </c>
      <c r="S34" s="19">
        <v>0</v>
      </c>
      <c r="T34" s="6"/>
    </row>
    <row r="35" spans="1:20" ht="16.5" customHeight="1">
      <c r="C35" s="3" t="s">
        <v>34</v>
      </c>
      <c r="D35" s="15">
        <v>0</v>
      </c>
      <c r="E35" s="15">
        <v>0</v>
      </c>
      <c r="F35" s="15">
        <v>0</v>
      </c>
      <c r="G35" s="16" t="str">
        <f>C35</f>
        <v>(5430) WEB OPERATING EXPENSES</v>
      </c>
      <c r="H35" s="15">
        <v>40</v>
      </c>
      <c r="I35" s="17">
        <v>0</v>
      </c>
      <c r="J35" s="17">
        <v>0</v>
      </c>
      <c r="K35" s="15">
        <v>0</v>
      </c>
      <c r="L35" s="15">
        <v>0</v>
      </c>
      <c r="M35" s="15">
        <f>L35-K35</f>
        <v>0</v>
      </c>
      <c r="N35" s="18">
        <f>IF(L35&lt;&gt;0,IF(M35&lt;&gt;0,(IF(M35&lt;0,IF(L35&lt;0,(M35/L35)*(-1),M35/ABS(L35)),M35/ABS(L35))),0),IF(M35=0,0,(IF(M35&gt;0,1,-1))))</f>
        <v>0</v>
      </c>
      <c r="O35" s="15">
        <v>0</v>
      </c>
      <c r="P35" s="15">
        <f>H35-K35</f>
        <v>40</v>
      </c>
      <c r="Q35" s="19">
        <v>40</v>
      </c>
      <c r="R35" s="19">
        <v>0</v>
      </c>
      <c r="S35" s="19">
        <v>0</v>
      </c>
    </row>
    <row r="36" spans="1:20" ht="17.25" customHeight="1">
      <c r="A36" s="24"/>
      <c r="B36" s="24"/>
      <c r="C36" s="2" t="s">
        <v>36</v>
      </c>
      <c r="D36" s="10">
        <v>0</v>
      </c>
      <c r="E36" s="10">
        <v>0</v>
      </c>
      <c r="F36" s="10">
        <v>750</v>
      </c>
      <c r="G36" s="11" t="str">
        <f>C36</f>
        <v>(540) Publication Related Expenses</v>
      </c>
      <c r="H36" s="10">
        <v>1540</v>
      </c>
      <c r="I36" s="12">
        <v>0</v>
      </c>
      <c r="J36" s="12">
        <v>0</v>
      </c>
      <c r="K36" s="10">
        <v>0</v>
      </c>
      <c r="L36" s="10">
        <v>0</v>
      </c>
      <c r="M36" s="10">
        <f>L36-K36</f>
        <v>0</v>
      </c>
      <c r="N36" s="13">
        <f>IF(L36&lt;&gt;0,IF(M36&lt;&gt;0,(IF(M36&lt;0,IF(L36&lt;0,(M36/L36)*(-1),M36/ABS(L36)),M36/ABS(L36))),0),IF(M36=0,0,(IF(M36&gt;0,1,-1))))</f>
        <v>0</v>
      </c>
      <c r="O36" s="10">
        <v>750</v>
      </c>
      <c r="P36" s="10">
        <f>H36-K36</f>
        <v>1540</v>
      </c>
      <c r="Q36" s="14">
        <v>1540</v>
      </c>
      <c r="R36" s="14">
        <v>0</v>
      </c>
      <c r="S36" s="14">
        <v>0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7.25" customHeight="1">
      <c r="A39" s="24"/>
      <c r="B39" s="24"/>
      <c r="C39" s="2" t="s">
        <v>42</v>
      </c>
      <c r="D39" s="10">
        <v>0</v>
      </c>
      <c r="E39" s="10">
        <v>0</v>
      </c>
      <c r="F39" s="10">
        <v>750</v>
      </c>
      <c r="G39" s="11" t="s">
        <v>70</v>
      </c>
      <c r="H39" s="10">
        <v>1540</v>
      </c>
      <c r="I39" s="12">
        <v>0</v>
      </c>
      <c r="J39" s="12">
        <v>0</v>
      </c>
      <c r="K39" s="10">
        <v>0</v>
      </c>
      <c r="L39" s="10">
        <v>0</v>
      </c>
      <c r="M39" s="10">
        <f>L39-K39</f>
        <v>0</v>
      </c>
      <c r="N39" s="13">
        <f>IF(L39&lt;&gt;0,IF(M39&lt;&gt;0,(IF(M39&lt;0,IF(L39&lt;0,(M39/L39)*(-1),M39/ABS(L39)),M39/ABS(L39))),0),IF(M39=0,0,(IF(M39&gt;0,1,-1))))</f>
        <v>0</v>
      </c>
      <c r="O39" s="10">
        <v>750</v>
      </c>
      <c r="P39" s="10">
        <f>H39-K39</f>
        <v>1540</v>
      </c>
      <c r="Q39" s="14">
        <v>1540</v>
      </c>
      <c r="R39" s="14">
        <v>0</v>
      </c>
      <c r="S39" s="14">
        <v>0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 t="s">
        <v>48</v>
      </c>
      <c r="D41" s="15">
        <v>0</v>
      </c>
      <c r="E41" s="15">
        <v>0</v>
      </c>
      <c r="F41" s="15">
        <v>845.67999999999995</v>
      </c>
      <c r="G41" s="16" t="str">
        <f>C41</f>
        <v>(5912) IUT-Copyediting/Proofreading</v>
      </c>
      <c r="H41" s="15">
        <v>2000</v>
      </c>
      <c r="I41" s="17">
        <v>0</v>
      </c>
      <c r="J41" s="17">
        <v>0</v>
      </c>
      <c r="K41" s="15">
        <v>1002.54</v>
      </c>
      <c r="L41" s="15">
        <v>500</v>
      </c>
      <c r="M41" s="15">
        <f>L41-K41</f>
        <v>-502.53999999999996</v>
      </c>
      <c r="N41" s="18">
        <f>IF(L41&lt;&gt;0,IF(M41&lt;&gt;0,(IF(M41&lt;0,IF(L41&lt;0,(M41/L41)*(-1),M41/ABS(L41)),M41/ABS(L41))),0),IF(M41=0,0,(IF(M41&gt;0,1,-1))))</f>
        <v>-1.00508</v>
      </c>
      <c r="O41" s="15">
        <v>845.67999999999995</v>
      </c>
      <c r="P41" s="15">
        <f>H41-K41</f>
        <v>997.46000000000004</v>
      </c>
      <c r="Q41" s="19">
        <v>2000</v>
      </c>
      <c r="R41" s="19">
        <v>-502.54000000000002</v>
      </c>
      <c r="S41" s="19">
        <v>-1.00508</v>
      </c>
      <c r="T41" s="6"/>
    </row>
    <row r="42" spans="1:20" ht="13.5" hidden="1">
      <c r="A42" s="4"/>
      <c r="B42" s="4"/>
      <c r="C42" s="3" t="s">
        <v>51</v>
      </c>
      <c r="D42" s="15">
        <v>0</v>
      </c>
      <c r="E42" s="15">
        <v>0</v>
      </c>
      <c r="F42" s="15">
        <v>845.67999999999995</v>
      </c>
      <c r="G42" s="16" t="str">
        <f>C42</f>
        <v>(590) IUT</v>
      </c>
      <c r="H42" s="15">
        <v>2000</v>
      </c>
      <c r="I42" s="17">
        <v>0</v>
      </c>
      <c r="J42" s="17">
        <v>0</v>
      </c>
      <c r="K42" s="15">
        <v>1002.54</v>
      </c>
      <c r="L42" s="15">
        <v>500</v>
      </c>
      <c r="M42" s="15">
        <f>L42-K42</f>
        <v>-502.53999999999996</v>
      </c>
      <c r="N42" s="18">
        <f>IF(L42&lt;&gt;0,IF(M42&lt;&gt;0,(IF(M42&lt;0,IF(L42&lt;0,(M42/L42)*(-1),M42/ABS(L42)),M42/ABS(L42))),0),IF(M42=0,0,(IF(M42&gt;0,1,-1))))</f>
        <v>-1.00508</v>
      </c>
      <c r="O42" s="15">
        <v>845.67999999999995</v>
      </c>
      <c r="P42" s="15">
        <f>H42-K42</f>
        <v>997.46000000000004</v>
      </c>
      <c r="Q42" s="19">
        <v>2000</v>
      </c>
      <c r="R42" s="19">
        <v>-502.54000000000002</v>
      </c>
      <c r="S42" s="19">
        <v>-1.00508</v>
      </c>
      <c r="T42" s="6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24"/>
      <c r="B44" s="24"/>
      <c r="C44" s="2" t="s">
        <v>52</v>
      </c>
      <c r="D44" s="10">
        <v>0</v>
      </c>
      <c r="E44" s="10">
        <v>0</v>
      </c>
      <c r="F44" s="10">
        <v>845.67999999999995</v>
      </c>
      <c r="G44" s="11" t="str">
        <f>C44</f>
        <v>(52) Total Indirect Expenses</v>
      </c>
      <c r="H44" s="10">
        <v>2000</v>
      </c>
      <c r="I44" s="12">
        <v>0</v>
      </c>
      <c r="J44" s="12">
        <v>0</v>
      </c>
      <c r="K44" s="10">
        <v>1002.54</v>
      </c>
      <c r="L44" s="10">
        <v>500</v>
      </c>
      <c r="M44" s="10">
        <f>L44-K44</f>
        <v>-502.53999999999996</v>
      </c>
      <c r="N44" s="13">
        <f>IF(L44&lt;&gt;0,IF(M44&lt;&gt;0,(IF(M44&lt;0,IF(L44&lt;0,(M44/L44)*(-1),M44/ABS(L44)),M44/ABS(L44))),0),IF(M44=0,0,(IF(M44&gt;0,1,-1))))</f>
        <v>-1.00508</v>
      </c>
      <c r="O44" s="10">
        <v>845.67999999999995</v>
      </c>
      <c r="P44" s="10">
        <f>H44-K44</f>
        <v>997.46000000000004</v>
      </c>
      <c r="Q44" s="14">
        <v>2000</v>
      </c>
      <c r="R44" s="14">
        <v>-502.54000000000002</v>
      </c>
      <c r="S44" s="14">
        <v>-1.00508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53</v>
      </c>
      <c r="D46" s="10">
        <v>0</v>
      </c>
      <c r="E46" s="10">
        <v>0</v>
      </c>
      <c r="F46" s="10">
        <v>1595.6800000000001</v>
      </c>
      <c r="G46" s="11" t="s">
        <v>71</v>
      </c>
      <c r="H46" s="10">
        <v>3540</v>
      </c>
      <c r="I46" s="12">
        <v>0</v>
      </c>
      <c r="J46" s="12">
        <v>0</v>
      </c>
      <c r="K46" s="10">
        <v>1002.54</v>
      </c>
      <c r="L46" s="10">
        <v>500</v>
      </c>
      <c r="M46" s="10">
        <f>L46-K46</f>
        <v>-502.53999999999996</v>
      </c>
      <c r="N46" s="13">
        <f>IF(L46&lt;&gt;0,IF(M46&lt;&gt;0,(IF(M46&lt;0,IF(L46&lt;0,(M46/L46)*(-1),M46/ABS(L46)),M46/ABS(L46))),0),IF(M46=0,0,(IF(M46&gt;0,1,-1))))</f>
        <v>-1.00508</v>
      </c>
      <c r="O46" s="10">
        <v>1595.6800000000001</v>
      </c>
      <c r="P46" s="10">
        <f>H46-K46</f>
        <v>2537.46</v>
      </c>
      <c r="Q46" s="14">
        <v>3540</v>
      </c>
      <c r="R46" s="14">
        <v>-502.54000000000002</v>
      </c>
      <c r="S46" s="14">
        <v>-1.00508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54</v>
      </c>
      <c r="D48" s="10">
        <v>0</v>
      </c>
      <c r="E48" s="10">
        <v>166.666666666667</v>
      </c>
      <c r="F48" s="10">
        <v>-1595.6800000000001</v>
      </c>
      <c r="G48" s="11" t="s">
        <v>72</v>
      </c>
      <c r="H48" s="10">
        <v>-1540</v>
      </c>
      <c r="I48" s="12">
        <v>166.666666666667</v>
      </c>
      <c r="J48" s="12">
        <v>1</v>
      </c>
      <c r="K48" s="10">
        <v>-386.60000000000002</v>
      </c>
      <c r="L48" s="10">
        <v>9.6633812063373605E-13</v>
      </c>
      <c r="M48" s="10">
        <f>K48-L48</f>
        <v>-386.60000000000099</v>
      </c>
      <c r="N48" s="13">
        <f>IF(L48&lt;&gt;0,IF(M48&lt;&gt;0,(IF(M48&lt;0,IF(L48&lt;0,(M48/L48)*(-1),M48/ABS(L48)),M48/ABS(L48))),0),IF(M48=0,0,(IF(M48&gt;0,1,-1))))</f>
        <v>-400067007339484.94</v>
      </c>
      <c r="O48" s="10">
        <v>-1595.6800000000001</v>
      </c>
      <c r="P48" s="10">
        <f>H48-K48</f>
        <v>-1153.4000000000001</v>
      </c>
      <c r="Q48" s="14">
        <v>-1540</v>
      </c>
      <c r="R48" s="14">
        <v>386.60000000000099</v>
      </c>
      <c r="S48" s="14">
        <v>400067007339485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57</v>
      </c>
      <c r="D51" s="10">
        <v>0</v>
      </c>
      <c r="E51" s="10">
        <v>0</v>
      </c>
      <c r="F51" s="10">
        <v>1595.6800000000001</v>
      </c>
      <c r="G51" s="11" t="s">
        <v>73</v>
      </c>
      <c r="H51" s="10">
        <v>3540</v>
      </c>
      <c r="I51" s="12">
        <v>0</v>
      </c>
      <c r="J51" s="12">
        <v>0</v>
      </c>
      <c r="K51" s="10">
        <v>1002.54</v>
      </c>
      <c r="L51" s="10">
        <v>500</v>
      </c>
      <c r="M51" s="10">
        <f>L51-K51</f>
        <v>-502.53999999999996</v>
      </c>
      <c r="N51" s="13">
        <f>IF(L51&lt;&gt;0,IF(M51&lt;&gt;0,(IF(M51&lt;0,IF(L51&lt;0,(M51/L51)*(-1),M51/ABS(L51)),M51/ABS(L51))),0),IF(M51=0,0,(IF(M51&gt;0,1,-1))))</f>
        <v>-1.00508</v>
      </c>
      <c r="O51" s="10">
        <v>1595.6800000000001</v>
      </c>
      <c r="P51" s="10">
        <f>H51-K51</f>
        <v>2537.46</v>
      </c>
      <c r="Q51" s="20">
        <v>3540</v>
      </c>
      <c r="R51" s="20">
        <v>-502.54000000000002</v>
      </c>
      <c r="S51" s="20">
        <v>-1.00508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4" t="s">
        <v>58</v>
      </c>
      <c r="D53" s="10">
        <v>0</v>
      </c>
      <c r="E53" s="10">
        <v>166.666666666667</v>
      </c>
      <c r="F53" s="10">
        <v>-1595.6800000000001</v>
      </c>
      <c r="G53" s="11" t="s">
        <v>74</v>
      </c>
      <c r="H53" s="10">
        <v>-1540</v>
      </c>
      <c r="I53" s="12">
        <v>166.666666666667</v>
      </c>
      <c r="J53" s="12">
        <v>1</v>
      </c>
      <c r="K53" s="10">
        <v>-386.60000000000002</v>
      </c>
      <c r="L53" s="10">
        <v>9.6633812063373605E-13</v>
      </c>
      <c r="M53" s="10">
        <f>K53-L53</f>
        <v>-386.60000000000099</v>
      </c>
      <c r="N53" s="13">
        <f>IF(L53&lt;&gt;0,IF(M53&lt;&gt;0,(IF(M53&lt;0,IF(L53&lt;0,(M53/L53)*(-1),M53/ABS(L53)),M53/ABS(L53))),0),IF(M53=0,0,(IF(M53&gt;0,1,-1))))</f>
        <v>-400067007339484.94</v>
      </c>
      <c r="O53" s="10">
        <v>-1595.6800000000001</v>
      </c>
      <c r="P53" s="10">
        <f>H53-K53</f>
        <v>-1153.4000000000001</v>
      </c>
      <c r="Q53" s="21">
        <v>-1540</v>
      </c>
      <c r="R53" s="21">
        <v>386.60000000000099</v>
      </c>
      <c r="S53" s="21">
        <v>400067007339485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3.5" customHeight="1">
      <c r="C55" s="4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Q55" s="22"/>
      <c r="R55" s="22"/>
      <c r="S55" s="22"/>
    </row>
    <row r="56" spans="1:20" ht="13.5" customHeight="1">
      <c r="C56" s="2" t="s">
        <v>59</v>
      </c>
      <c r="D56" s="10">
        <v>0</v>
      </c>
      <c r="E56" s="10">
        <v>166.666666666667</v>
      </c>
      <c r="F56" s="10">
        <v>-1595.6800000000001</v>
      </c>
      <c r="G56" s="11" t="s">
        <v>75</v>
      </c>
      <c r="H56" s="10">
        <v>-1540</v>
      </c>
      <c r="I56" s="12">
        <v>166.666666666667</v>
      </c>
      <c r="J56" s="12">
        <v>1</v>
      </c>
      <c r="K56" s="10">
        <v>-386.60000000000002</v>
      </c>
      <c r="L56" s="10">
        <v>9.6633812063373605E-13</v>
      </c>
      <c r="M56" s="10">
        <f>K56-L56</f>
        <v>-386.60000000000099</v>
      </c>
      <c r="N56" s="13">
        <f>IF(L56&lt;&gt;0,IF(M56&lt;&gt;0,(IF(M56&lt;0,IF(L56&lt;0,(M56/L56)*(-1),M56/ABS(L56)),M56/ABS(L56))),0),IF(M56=0,0,(IF(M56&gt;0,1,-1))))</f>
        <v>-400067007339484.94</v>
      </c>
      <c r="O56" s="10">
        <v>-1595.6800000000001</v>
      </c>
      <c r="P56" s="10">
        <f>H56-K56</f>
        <v>-1153.4000000000001</v>
      </c>
      <c r="Q56" s="20">
        <v>-1540</v>
      </c>
      <c r="R56" s="20">
        <v>386.60000000000099</v>
      </c>
      <c r="S56" s="20">
        <v>400067007339485</v>
      </c>
    </row>
    <row r="57" spans="1:20" ht="13.5" customHeight="1">
      <c r="C57" s="2" t="s">
        <v>60</v>
      </c>
      <c r="D57" s="10">
        <v>0</v>
      </c>
      <c r="E57" s="10">
        <v>166.666666666667</v>
      </c>
      <c r="F57" s="10">
        <v>-1595.6800000000001</v>
      </c>
      <c r="G57" s="11" t="s">
        <v>76</v>
      </c>
      <c r="H57" s="10">
        <v>-1540</v>
      </c>
      <c r="I57" s="12">
        <v>166.666666666667</v>
      </c>
      <c r="J57" s="12">
        <v>1</v>
      </c>
      <c r="K57" s="10">
        <v>-386.60000000000002</v>
      </c>
      <c r="L57" s="10">
        <v>9.6633812063373605E-13</v>
      </c>
      <c r="M57" s="10">
        <f>K57-L57</f>
        <v>-386.60000000000099</v>
      </c>
      <c r="N57" s="13">
        <f>IF(L57&lt;&gt;0,IF(M57&lt;&gt;0,(IF(M57&lt;0,IF(L57&lt;0,(M57/L57)*(-1),M57/ABS(L57)),M57/ABS(L57))),0),IF(M57=0,0,(IF(M57&gt;0,1,-1))))</f>
        <v>-400067007339484.94</v>
      </c>
      <c r="O57" s="10">
        <v>-1595.6800000000001</v>
      </c>
      <c r="P57" s="10">
        <f>H57-K57</f>
        <v>-1153.4000000000001</v>
      </c>
      <c r="Q57" s="20">
        <v>-1540</v>
      </c>
      <c r="R57" s="20">
        <v>386.60000000000099</v>
      </c>
      <c r="S57" s="20">
        <v>400067007339485</v>
      </c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119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ASSOC-NEWSLETTER: 412-5231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122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 t="s">
        <v>5</v>
      </c>
      <c r="D22" s="15">
        <v>864.79999999999995</v>
      </c>
      <c r="E22" s="15">
        <v>1666.6666666666699</v>
      </c>
      <c r="F22" s="15">
        <v>1025.5999999999999</v>
      </c>
      <c r="G22" s="16" t="str">
        <f>C22</f>
        <v>(4142) ADVERTISING/CLASSIFIED</v>
      </c>
      <c r="H22" s="15">
        <v>20000</v>
      </c>
      <c r="I22" s="17">
        <v>801.86666666666997</v>
      </c>
      <c r="J22" s="17">
        <v>0.48112000000000099</v>
      </c>
      <c r="K22" s="15">
        <v>2882.4000000000001</v>
      </c>
      <c r="L22" s="15">
        <v>5000.00000000001</v>
      </c>
      <c r="M22" s="15">
        <f>K22-L22</f>
        <v>-2117.6000000000099</v>
      </c>
      <c r="N22" s="18">
        <f>IF(L22&lt;&gt;0,IF(M22&lt;&gt;0,(IF(M22&lt;0,IF(L22&lt;0,(M22/L22)*(-1),M22/ABS(L22)),M22/ABS(L22))),0),IF(M22=0,0,(IF(M22&gt;0,1,-1))))</f>
        <v>-0.42352000000000112</v>
      </c>
      <c r="O22" s="15">
        <v>3943.4000000000001</v>
      </c>
      <c r="P22" s="15">
        <f>H22-K22</f>
        <v>17117.599999999999</v>
      </c>
      <c r="Q22" s="19">
        <v>20000</v>
      </c>
      <c r="R22" s="19">
        <v>2117.6000000000099</v>
      </c>
      <c r="S22" s="19">
        <v>0.42352000000000101</v>
      </c>
      <c r="T22" s="6"/>
    </row>
    <row r="23" spans="1:20" ht="17.25" customHeight="1">
      <c r="A23" s="24"/>
      <c r="B23" s="24"/>
      <c r="C23" s="2" t="s">
        <v>6</v>
      </c>
      <c r="D23" s="10">
        <v>864.79999999999995</v>
      </c>
      <c r="E23" s="10">
        <v>1666.6666666666699</v>
      </c>
      <c r="F23" s="10">
        <v>1025.5999999999999</v>
      </c>
      <c r="G23" s="11" t="str">
        <f>C23</f>
        <v>(414) Subtotal Advertising</v>
      </c>
      <c r="H23" s="10">
        <v>20000</v>
      </c>
      <c r="I23" s="12">
        <v>801.86666666666997</v>
      </c>
      <c r="J23" s="12">
        <v>0.48112000000000099</v>
      </c>
      <c r="K23" s="10">
        <v>2882.4000000000001</v>
      </c>
      <c r="L23" s="10">
        <v>5000.00000000001</v>
      </c>
      <c r="M23" s="10">
        <f>K23-L23</f>
        <v>-2117.6000000000099</v>
      </c>
      <c r="N23" s="13">
        <f>IF(L23&lt;&gt;0,IF(M23&lt;&gt;0,(IF(M23&lt;0,IF(L23&lt;0,(M23/L23)*(-1),M23/ABS(L23)),M23/ABS(L23))),0),IF(M23=0,0,(IF(M23&gt;0,1,-1))))</f>
        <v>-0.42352000000000112</v>
      </c>
      <c r="O23" s="10">
        <v>3943.4000000000001</v>
      </c>
      <c r="P23" s="10">
        <f>H23-K23</f>
        <v>17117.599999999999</v>
      </c>
      <c r="Q23" s="14">
        <v>20000</v>
      </c>
      <c r="R23" s="14">
        <v>2117.6000000000099</v>
      </c>
      <c r="S23" s="14">
        <v>0.42352000000000101</v>
      </c>
      <c r="T23" s="42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864.79999999999995</v>
      </c>
      <c r="E28" s="10">
        <v>1666.6666666666699</v>
      </c>
      <c r="F28" s="10">
        <v>1025.5999999999999</v>
      </c>
      <c r="G28" s="11" t="s">
        <v>69</v>
      </c>
      <c r="H28" s="10">
        <v>20000</v>
      </c>
      <c r="I28" s="12">
        <v>801.86666666666997</v>
      </c>
      <c r="J28" s="12">
        <v>0.48112000000000099</v>
      </c>
      <c r="K28" s="10">
        <v>2882.4000000000001</v>
      </c>
      <c r="L28" s="10">
        <v>5000.00000000001</v>
      </c>
      <c r="M28" s="10">
        <f>K28-L28</f>
        <v>-2117.6000000000099</v>
      </c>
      <c r="N28" s="13">
        <f>IF(L28&lt;&gt;0,IF(M28&lt;&gt;0,(IF(M28&lt;0,IF(L28&lt;0,(M28/L28)*(-1),M28/ABS(L28)),M28/ABS(L28))),0),IF(M28=0,0,(IF(M28&gt;0,1,-1))))</f>
        <v>-0.42352000000000112</v>
      </c>
      <c r="O28" s="10">
        <v>3943.4000000000001</v>
      </c>
      <c r="P28" s="10">
        <f>H28-K28</f>
        <v>17117.599999999999</v>
      </c>
      <c r="Q28" s="14">
        <v>20000</v>
      </c>
      <c r="R28" s="14">
        <v>2117.6000000000099</v>
      </c>
      <c r="S28" s="14">
        <v>0.42352000000000101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32.5</v>
      </c>
      <c r="E31" s="15">
        <v>47.5</v>
      </c>
      <c r="F31" s="15">
        <v>-58.329999999999998</v>
      </c>
      <c r="G31" s="16" t="str">
        <f>C31</f>
        <v>(5122) BANK S/C</v>
      </c>
      <c r="H31" s="15">
        <v>570</v>
      </c>
      <c r="I31" s="17">
        <v>15</v>
      </c>
      <c r="J31" s="17">
        <v>0.31578947368421101</v>
      </c>
      <c r="K31" s="15">
        <v>87.290000000000006</v>
      </c>
      <c r="L31" s="15">
        <v>142.5</v>
      </c>
      <c r="M31" s="15">
        <f>L31-K31</f>
        <v>55.209999999999994</v>
      </c>
      <c r="N31" s="18">
        <f>IF(L31&lt;&gt;0,IF(M31&lt;&gt;0,(IF(M31&lt;0,IF(L31&lt;0,(M31/L31)*(-1),M31/ABS(L31)),M31/ABS(L31))),0),IF(M31=0,0,(IF(M31&gt;0,1,-1))))</f>
        <v>0.38743859649122803</v>
      </c>
      <c r="O31" s="15">
        <v>119.02</v>
      </c>
      <c r="P31" s="15">
        <f>H31-K31</f>
        <v>482.70999999999998</v>
      </c>
      <c r="Q31" s="19">
        <v>570</v>
      </c>
      <c r="R31" s="19">
        <v>55.210000000000001</v>
      </c>
      <c r="S31" s="19">
        <v>0.38743859649122803</v>
      </c>
      <c r="T31" s="6"/>
    </row>
    <row r="32" spans="1:20" ht="17.25" customHeight="1">
      <c r="A32" s="24"/>
      <c r="B32" s="24"/>
      <c r="C32" s="2" t="s">
        <v>21</v>
      </c>
      <c r="D32" s="10">
        <v>32.5</v>
      </c>
      <c r="E32" s="10">
        <v>47.5</v>
      </c>
      <c r="F32" s="10">
        <v>-58.329999999999998</v>
      </c>
      <c r="G32" s="11" t="str">
        <f>C32</f>
        <v>(510) Outside Services</v>
      </c>
      <c r="H32" s="10">
        <v>570</v>
      </c>
      <c r="I32" s="12">
        <v>15</v>
      </c>
      <c r="J32" s="12">
        <v>0.31578947368421101</v>
      </c>
      <c r="K32" s="10">
        <v>87.290000000000006</v>
      </c>
      <c r="L32" s="10">
        <v>142.5</v>
      </c>
      <c r="M32" s="10">
        <f>L32-K32</f>
        <v>55.209999999999994</v>
      </c>
      <c r="N32" s="13">
        <f>IF(L32&lt;&gt;0,IF(M32&lt;&gt;0,(IF(M32&lt;0,IF(L32&lt;0,(M32/L32)*(-1),M32/ABS(L32)),M32/ABS(L32))),0),IF(M32=0,0,(IF(M32&gt;0,1,-1))))</f>
        <v>0.38743859649122803</v>
      </c>
      <c r="O32" s="10">
        <v>119.02</v>
      </c>
      <c r="P32" s="10">
        <f>H32-K32</f>
        <v>482.70999999999998</v>
      </c>
      <c r="Q32" s="14">
        <v>570</v>
      </c>
      <c r="R32" s="14">
        <v>55.210000000000001</v>
      </c>
      <c r="S32" s="14">
        <v>0.38743859649122803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34</v>
      </c>
      <c r="D36" s="15">
        <v>0</v>
      </c>
      <c r="E36" s="15">
        <v>0</v>
      </c>
      <c r="F36" s="15">
        <v>28.879999999999999</v>
      </c>
      <c r="G36" s="16" t="str">
        <f>C36</f>
        <v>(5430) WEB OPERATING EXPENSES</v>
      </c>
      <c r="H36" s="15">
        <v>120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28.879999999999999</v>
      </c>
      <c r="P36" s="15">
        <f>H36-K36</f>
        <v>120</v>
      </c>
      <c r="Q36" s="19">
        <v>120</v>
      </c>
      <c r="R36" s="19">
        <v>0</v>
      </c>
      <c r="S36" s="19">
        <v>0</v>
      </c>
      <c r="T36" s="6"/>
    </row>
    <row r="37" spans="1:20" ht="17.25" customHeight="1">
      <c r="A37" s="24"/>
      <c r="B37" s="24"/>
      <c r="C37" s="2" t="s">
        <v>36</v>
      </c>
      <c r="D37" s="10">
        <v>0</v>
      </c>
      <c r="E37" s="10">
        <v>0</v>
      </c>
      <c r="F37" s="10">
        <v>28.879999999999999</v>
      </c>
      <c r="G37" s="11" t="str">
        <f>C37</f>
        <v>(540) Publication Related Expenses</v>
      </c>
      <c r="H37" s="10">
        <v>120</v>
      </c>
      <c r="I37" s="12">
        <v>0</v>
      </c>
      <c r="J37" s="12">
        <v>0</v>
      </c>
      <c r="K37" s="10">
        <v>0</v>
      </c>
      <c r="L37" s="10">
        <v>0</v>
      </c>
      <c r="M37" s="10">
        <f>L37-K37</f>
        <v>0</v>
      </c>
      <c r="N37" s="13">
        <f>IF(L37&lt;&gt;0,IF(M37&lt;&gt;0,(IF(M37&lt;0,IF(L37&lt;0,(M37/L37)*(-1),M37/ABS(L37)),M37/ABS(L37))),0),IF(M37=0,0,(IF(M37&gt;0,1,-1))))</f>
        <v>0</v>
      </c>
      <c r="O37" s="10">
        <v>28.879999999999999</v>
      </c>
      <c r="P37" s="10">
        <f>H37-K37</f>
        <v>120</v>
      </c>
      <c r="Q37" s="14">
        <v>120</v>
      </c>
      <c r="R37" s="14">
        <v>0</v>
      </c>
      <c r="S37" s="14">
        <v>0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42</v>
      </c>
      <c r="D40" s="10">
        <v>32.5</v>
      </c>
      <c r="E40" s="10">
        <v>47.5</v>
      </c>
      <c r="F40" s="10">
        <v>-29.449999999999999</v>
      </c>
      <c r="G40" s="11" t="s">
        <v>70</v>
      </c>
      <c r="H40" s="10">
        <v>690</v>
      </c>
      <c r="I40" s="12">
        <v>15</v>
      </c>
      <c r="J40" s="12">
        <v>0.31578947368421101</v>
      </c>
      <c r="K40" s="10">
        <v>87.290000000000006</v>
      </c>
      <c r="L40" s="10">
        <v>142.5</v>
      </c>
      <c r="M40" s="10">
        <f>L40-K40</f>
        <v>55.209999999999994</v>
      </c>
      <c r="N40" s="13">
        <f>IF(L40&lt;&gt;0,IF(M40&lt;&gt;0,(IF(M40&lt;0,IF(L40&lt;0,(M40/L40)*(-1),M40/ABS(L40)),M40/ABS(L40))),0),IF(M40=0,0,(IF(M40&gt;0,1,-1))))</f>
        <v>0.38743859649122803</v>
      </c>
      <c r="O40" s="10">
        <v>147.90000000000001</v>
      </c>
      <c r="P40" s="10">
        <f>H40-K40</f>
        <v>602.71000000000004</v>
      </c>
      <c r="Q40" s="14">
        <v>690</v>
      </c>
      <c r="R40" s="14">
        <v>55.210000000000001</v>
      </c>
      <c r="S40" s="14">
        <v>0.38743859649122803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53</v>
      </c>
      <c r="D44" s="10">
        <v>32.5</v>
      </c>
      <c r="E44" s="10">
        <v>47.5</v>
      </c>
      <c r="F44" s="10">
        <v>-29.449999999999999</v>
      </c>
      <c r="G44" s="11" t="s">
        <v>71</v>
      </c>
      <c r="H44" s="10">
        <v>690</v>
      </c>
      <c r="I44" s="12">
        <v>15</v>
      </c>
      <c r="J44" s="12">
        <v>0.31578947368421101</v>
      </c>
      <c r="K44" s="10">
        <v>87.290000000000006</v>
      </c>
      <c r="L44" s="10">
        <v>142.5</v>
      </c>
      <c r="M44" s="10">
        <f>L44-K44</f>
        <v>55.209999999999994</v>
      </c>
      <c r="N44" s="13">
        <f>IF(L44&lt;&gt;0,IF(M44&lt;&gt;0,(IF(M44&lt;0,IF(L44&lt;0,(M44/L44)*(-1),M44/ABS(L44)),M44/ABS(L44))),0),IF(M44=0,0,(IF(M44&gt;0,1,-1))))</f>
        <v>0.38743859649122803</v>
      </c>
      <c r="O44" s="10">
        <v>147.90000000000001</v>
      </c>
      <c r="P44" s="10">
        <f>H44-K44</f>
        <v>602.71000000000004</v>
      </c>
      <c r="Q44" s="14">
        <v>690</v>
      </c>
      <c r="R44" s="14">
        <v>55.210000000000001</v>
      </c>
      <c r="S44" s="14">
        <v>0.38743859649122803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54</v>
      </c>
      <c r="D46" s="10">
        <v>832.29999999999995</v>
      </c>
      <c r="E46" s="10">
        <v>1619.1666666666699</v>
      </c>
      <c r="F46" s="10">
        <v>1055.05</v>
      </c>
      <c r="G46" s="11" t="s">
        <v>72</v>
      </c>
      <c r="H46" s="10">
        <v>19310</v>
      </c>
      <c r="I46" s="12">
        <v>786.86666666666997</v>
      </c>
      <c r="J46" s="12">
        <v>0.485970149253732</v>
      </c>
      <c r="K46" s="10">
        <v>2795.1100000000001</v>
      </c>
      <c r="L46" s="10">
        <v>4857.50000000001</v>
      </c>
      <c r="M46" s="10">
        <f>K46-L46</f>
        <v>-2062.3900000000099</v>
      </c>
      <c r="N46" s="13">
        <f>IF(L46&lt;&gt;0,IF(M46&lt;&gt;0,(IF(M46&lt;0,IF(L46&lt;0,(M46/L46)*(-1),M46/ABS(L46)),M46/ABS(L46))),0),IF(M46=0,0,(IF(M46&gt;0,1,-1))))</f>
        <v>-0.42457848687596617</v>
      </c>
      <c r="O46" s="10">
        <v>3795.5</v>
      </c>
      <c r="P46" s="10">
        <f>H46-K46</f>
        <v>16514.889999999999</v>
      </c>
      <c r="Q46" s="14">
        <v>19310</v>
      </c>
      <c r="R46" s="14">
        <v>2062.3900000000099</v>
      </c>
      <c r="S46" s="14">
        <v>0.424578486875966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57</v>
      </c>
      <c r="D49" s="10">
        <v>32.5</v>
      </c>
      <c r="E49" s="10">
        <v>47.5</v>
      </c>
      <c r="F49" s="10">
        <v>-29.449999999999999</v>
      </c>
      <c r="G49" s="11" t="s">
        <v>73</v>
      </c>
      <c r="H49" s="10">
        <v>690</v>
      </c>
      <c r="I49" s="12">
        <v>15</v>
      </c>
      <c r="J49" s="12">
        <v>0.31578947368421101</v>
      </c>
      <c r="K49" s="10">
        <v>87.290000000000006</v>
      </c>
      <c r="L49" s="10">
        <v>142.5</v>
      </c>
      <c r="M49" s="10">
        <f>L49-K49</f>
        <v>55.209999999999994</v>
      </c>
      <c r="N49" s="13">
        <f>IF(L49&lt;&gt;0,IF(M49&lt;&gt;0,(IF(M49&lt;0,IF(L49&lt;0,(M49/L49)*(-1),M49/ABS(L49)),M49/ABS(L49))),0),IF(M49=0,0,(IF(M49&gt;0,1,-1))))</f>
        <v>0.38743859649122803</v>
      </c>
      <c r="O49" s="10">
        <v>147.90000000000001</v>
      </c>
      <c r="P49" s="10">
        <f>H49-K49</f>
        <v>602.71000000000004</v>
      </c>
      <c r="Q49" s="20">
        <v>690</v>
      </c>
      <c r="R49" s="20">
        <v>55.210000000000001</v>
      </c>
      <c r="S49" s="20">
        <v>0.38743859649122803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4" t="s">
        <v>58</v>
      </c>
      <c r="D51" s="10">
        <v>832.29999999999995</v>
      </c>
      <c r="E51" s="10">
        <v>1619.1666666666699</v>
      </c>
      <c r="F51" s="10">
        <v>1055.05</v>
      </c>
      <c r="G51" s="11" t="s">
        <v>74</v>
      </c>
      <c r="H51" s="10">
        <v>19310</v>
      </c>
      <c r="I51" s="12">
        <v>786.86666666666997</v>
      </c>
      <c r="J51" s="12">
        <v>0.485970149253732</v>
      </c>
      <c r="K51" s="10">
        <v>2795.1100000000001</v>
      </c>
      <c r="L51" s="10">
        <v>4857.50000000001</v>
      </c>
      <c r="M51" s="10">
        <f>K51-L51</f>
        <v>-2062.3900000000099</v>
      </c>
      <c r="N51" s="13">
        <f>IF(L51&lt;&gt;0,IF(M51&lt;&gt;0,(IF(M51&lt;0,IF(L51&lt;0,(M51/L51)*(-1),M51/ABS(L51)),M51/ABS(L51))),0),IF(M51=0,0,(IF(M51&gt;0,1,-1))))</f>
        <v>-0.42457848687596617</v>
      </c>
      <c r="O51" s="10">
        <v>3795.5</v>
      </c>
      <c r="P51" s="10">
        <f>H51-K51</f>
        <v>16514.889999999999</v>
      </c>
      <c r="Q51" s="21">
        <v>19310</v>
      </c>
      <c r="R51" s="21">
        <v>2062.3900000000099</v>
      </c>
      <c r="S51" s="21">
        <v>0.424578486875966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3.5" customHeight="1">
      <c r="C53" s="4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Q53" s="22"/>
      <c r="R53" s="22"/>
      <c r="S53" s="22"/>
    </row>
    <row r="54" spans="1:20" ht="13.5" customHeight="1">
      <c r="C54" s="2" t="s">
        <v>59</v>
      </c>
      <c r="D54" s="10">
        <v>832.29999999999995</v>
      </c>
      <c r="E54" s="10">
        <v>1619.1666666666699</v>
      </c>
      <c r="F54" s="10">
        <v>1055.05</v>
      </c>
      <c r="G54" s="11" t="s">
        <v>75</v>
      </c>
      <c r="H54" s="10">
        <v>19310</v>
      </c>
      <c r="I54" s="12">
        <v>786.86666666666997</v>
      </c>
      <c r="J54" s="12">
        <v>0.485970149253732</v>
      </c>
      <c r="K54" s="10">
        <v>2795.1100000000001</v>
      </c>
      <c r="L54" s="10">
        <v>4857.50000000001</v>
      </c>
      <c r="M54" s="10">
        <f>K54-L54</f>
        <v>-2062.3900000000099</v>
      </c>
      <c r="N54" s="13">
        <f>IF(L54&lt;&gt;0,IF(M54&lt;&gt;0,(IF(M54&lt;0,IF(L54&lt;0,(M54/L54)*(-1),M54/ABS(L54)),M54/ABS(L54))),0),IF(M54=0,0,(IF(M54&gt;0,1,-1))))</f>
        <v>-0.42457848687596617</v>
      </c>
      <c r="O54" s="10">
        <v>3795.5</v>
      </c>
      <c r="P54" s="10">
        <f>H54-K54</f>
        <v>16514.889999999999</v>
      </c>
      <c r="Q54" s="20">
        <v>19310</v>
      </c>
      <c r="R54" s="20">
        <v>2062.3900000000099</v>
      </c>
      <c r="S54" s="20">
        <v>0.424578486875966</v>
      </c>
    </row>
    <row r="55" spans="1:20" ht="13.5" customHeight="1">
      <c r="C55" s="2" t="s">
        <v>60</v>
      </c>
      <c r="D55" s="10">
        <v>832.29999999999995</v>
      </c>
      <c r="E55" s="10">
        <v>1619.1666666666699</v>
      </c>
      <c r="F55" s="10">
        <v>1055.05</v>
      </c>
      <c r="G55" s="11" t="s">
        <v>76</v>
      </c>
      <c r="H55" s="10">
        <v>19310</v>
      </c>
      <c r="I55" s="12">
        <v>786.86666666666997</v>
      </c>
      <c r="J55" s="12">
        <v>0.485970149253732</v>
      </c>
      <c r="K55" s="10">
        <v>2795.1100000000001</v>
      </c>
      <c r="L55" s="10">
        <v>4857.50000000001</v>
      </c>
      <c r="M55" s="10">
        <f>K55-L55</f>
        <v>-2062.3900000000099</v>
      </c>
      <c r="N55" s="13">
        <f>IF(L55&lt;&gt;0,IF(M55&lt;&gt;0,(IF(M55&lt;0,IF(L55&lt;0,(M55/L55)*(-1),M55/ABS(L55)),M55/ABS(L55))),0),IF(M55=0,0,(IF(M55&gt;0,1,-1))))</f>
        <v>-0.42457848687596617</v>
      </c>
      <c r="O55" s="10">
        <v>3795.5</v>
      </c>
      <c r="P55" s="10">
        <f>H55-K55</f>
        <v>16514.889999999999</v>
      </c>
      <c r="Q55" s="20">
        <v>19310</v>
      </c>
      <c r="R55" s="20">
        <v>2062.3900000000099</v>
      </c>
      <c r="S55" s="20">
        <v>0.424578486875966</v>
      </c>
    </row>
    <row r="56" spans="1:20" ht="16.5" customHeight="1">
      <c r="A56" s="4"/>
      <c r="B56" s="4"/>
      <c r="C56" s="4"/>
      <c r="D56" s="6"/>
      <c r="E56" s="6"/>
      <c r="F56" s="6"/>
      <c r="G56" s="6"/>
      <c r="I56" s="4"/>
      <c r="J56" s="4"/>
      <c r="N56" s="8"/>
      <c r="O56" s="6"/>
      <c r="P56" s="6"/>
      <c r="T56" s="6"/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77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91</v>
      </c>
      <c r="T1" s="6"/>
    </row>
    <row r="2" spans="1:20" ht="18.75" customHeight="1">
      <c r="A2" s="4"/>
      <c r="B2" s="4"/>
      <c r="C2" s="4" t="s">
        <v>78</v>
      </c>
      <c r="E2" s="46"/>
      <c r="F2" s="46"/>
      <c r="H2" s="30"/>
      <c r="I2" s="32"/>
      <c r="J2" s="32"/>
      <c r="K2" s="30" t="s">
        <v>84</v>
      </c>
      <c r="L2" s="30"/>
      <c r="M2" s="30"/>
      <c r="N2" s="39"/>
      <c r="O2" s="41" t="s">
        <v>126</v>
      </c>
      <c r="P2" s="30"/>
      <c r="Q2" s="50"/>
      <c r="R2" s="50"/>
      <c r="S2" s="50"/>
      <c r="T2" s="6"/>
    </row>
    <row r="3" spans="1:20" ht="18.75" customHeight="1">
      <c r="A3" s="4"/>
      <c r="B3" s="4"/>
      <c r="C3" s="4" t="s">
        <v>79</v>
      </c>
      <c r="D3" s="45" t="str">
        <f>D6</f>
        <v>Fund: OPERATING/DIVISIONS FUND (12): 12</v>
      </c>
      <c r="H3" s="45"/>
      <c r="I3" s="33"/>
      <c r="J3" s="33"/>
      <c r="K3" s="45" t="s">
        <v>90</v>
      </c>
      <c r="L3" s="45"/>
      <c r="M3" s="50"/>
      <c r="N3" s="40"/>
      <c r="O3" s="50"/>
      <c r="P3" s="50"/>
      <c r="Q3" s="50"/>
      <c r="R3" s="50"/>
      <c r="S3" s="50"/>
      <c r="T3" s="6"/>
    </row>
    <row r="4" spans="1:20" ht="18.75" customHeight="1">
      <c r="A4" s="4"/>
      <c r="B4" s="4"/>
      <c r="C4" s="4"/>
      <c r="D4" s="45" t="str">
        <f>D7</f>
        <v>Unit_Project: LIB &amp; INF TECH ASSOC-Friends of LITA: 412-5239</v>
      </c>
      <c r="H4" s="31"/>
      <c r="I4" s="34"/>
      <c r="J4" s="34"/>
      <c r="K4" s="31" t="str">
        <f>"For the "&amp;MID(C3,6,2)&amp;" Months Ending "&amp;C2</f>
        <v>For the 03 Months Ending November 2019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8"/>
      <c r="B6" s="48"/>
      <c r="C6" s="48"/>
      <c r="D6" s="25" t="s">
        <v>80</v>
      </c>
      <c r="E6" s="25"/>
      <c r="F6" s="25"/>
      <c r="G6" s="49"/>
      <c r="H6" s="49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3.5" hidden="1">
      <c r="A7" s="48"/>
      <c r="B7" s="48"/>
      <c r="C7" s="48"/>
      <c r="D7" s="26" t="s">
        <v>125</v>
      </c>
      <c r="E7" s="26"/>
      <c r="F7" s="26"/>
      <c r="G7" s="49"/>
      <c r="H7" s="49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3"/>
      <c r="J9" s="33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47"/>
      <c r="E11" s="47"/>
      <c r="F11" s="47"/>
      <c r="G11" s="6"/>
      <c r="H11" s="6"/>
      <c r="I11" s="35"/>
      <c r="J11" s="35"/>
      <c r="K11" s="36" t="s">
        <v>85</v>
      </c>
      <c r="L11" s="38"/>
      <c r="M11" s="38"/>
      <c r="N11" s="38"/>
      <c r="O11" s="38"/>
      <c r="P11" s="37"/>
      <c r="T11" s="6"/>
    </row>
    <row r="12" spans="1:20" ht="15" customHeight="1">
      <c r="A12" s="4"/>
      <c r="B12" s="4"/>
      <c r="C12" s="4"/>
      <c r="D12" s="27" t="str">
        <f>C2</f>
        <v>November 2019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62</v>
      </c>
      <c r="E13" s="28" t="s">
        <v>63</v>
      </c>
      <c r="F13" s="28" t="s">
        <v>82</v>
      </c>
      <c r="G13" s="29"/>
      <c r="H13" s="28" t="s">
        <v>83</v>
      </c>
      <c r="I13" s="23"/>
      <c r="J13" s="23"/>
      <c r="K13" s="28" t="s">
        <v>62</v>
      </c>
      <c r="L13" s="28" t="s">
        <v>86</v>
      </c>
      <c r="M13" s="28" t="s">
        <v>66</v>
      </c>
      <c r="N13" s="18" t="s">
        <v>67</v>
      </c>
      <c r="O13" s="28" t="s">
        <v>82</v>
      </c>
      <c r="P13" s="28" t="s">
        <v>88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62</v>
      </c>
      <c r="G14" s="29"/>
      <c r="H14" s="28"/>
      <c r="I14" s="23"/>
      <c r="J14" s="23"/>
      <c r="K14" s="28"/>
      <c r="L14" s="28"/>
      <c r="M14" s="28"/>
      <c r="N14" s="18"/>
      <c r="O14" s="28" t="s">
        <v>62</v>
      </c>
      <c r="P14" s="28" t="s">
        <v>89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61</v>
      </c>
      <c r="E15" s="5" t="s">
        <v>61</v>
      </c>
      <c r="F15" s="5" t="s">
        <v>61</v>
      </c>
      <c r="G15" s="6"/>
      <c r="H15" s="5" t="s">
        <v>61</v>
      </c>
      <c r="I15" s="7" t="s">
        <v>61</v>
      </c>
      <c r="J15" s="7" t="s">
        <v>61</v>
      </c>
      <c r="K15" s="5" t="s">
        <v>68</v>
      </c>
      <c r="L15" s="5" t="s">
        <v>68</v>
      </c>
      <c r="N15" s="8"/>
      <c r="O15" s="5" t="s">
        <v>68</v>
      </c>
      <c r="P15" s="6"/>
      <c r="Q15" s="9" t="s">
        <v>68</v>
      </c>
      <c r="R15" s="9" t="s">
        <v>68</v>
      </c>
      <c r="S15" s="9" t="s">
        <v>68</v>
      </c>
      <c r="T15" s="6"/>
    </row>
    <row r="16" spans="1:20" ht="13.5" hidden="1">
      <c r="A16" s="4"/>
      <c r="B16" s="4"/>
      <c r="C16" s="4"/>
      <c r="D16" s="5" t="s">
        <v>62</v>
      </c>
      <c r="E16" s="5" t="s">
        <v>63</v>
      </c>
      <c r="F16" s="5" t="s">
        <v>64</v>
      </c>
      <c r="G16" s="6"/>
      <c r="H16" s="5" t="s">
        <v>65</v>
      </c>
      <c r="I16" s="7" t="s">
        <v>66</v>
      </c>
      <c r="J16" s="7" t="s">
        <v>67</v>
      </c>
      <c r="K16" s="5" t="s">
        <v>62</v>
      </c>
      <c r="L16" s="5" t="s">
        <v>63</v>
      </c>
      <c r="N16" s="8"/>
      <c r="O16" s="5" t="s">
        <v>64</v>
      </c>
      <c r="P16" s="6"/>
      <c r="Q16" s="9" t="s">
        <v>65</v>
      </c>
      <c r="R16" s="9" t="s">
        <v>66</v>
      </c>
      <c r="S16" s="9" t="s">
        <v>67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40</v>
      </c>
      <c r="E25" s="15">
        <v>166.666666666667</v>
      </c>
      <c r="F25" s="15">
        <v>1825</v>
      </c>
      <c r="G25" s="16" t="str">
        <f>C25</f>
        <v>(4400) DONATIONS/HONORARIA</v>
      </c>
      <c r="H25" s="15">
        <v>2000</v>
      </c>
      <c r="I25" s="17">
        <v>126.666666666667</v>
      </c>
      <c r="J25" s="17">
        <v>0.76000000000000001</v>
      </c>
      <c r="K25" s="15">
        <v>160</v>
      </c>
      <c r="L25" s="15">
        <v>500.00000000000102</v>
      </c>
      <c r="M25" s="15">
        <f>K25-L25</f>
        <v>-340.00000000000102</v>
      </c>
      <c r="N25" s="18">
        <f>IF(L25&lt;&gt;0,IF(M25&lt;&gt;0,(IF(M25&lt;0,IF(L25&lt;0,(M25/L25)*(-1),M25/ABS(L25)),M25/ABS(L25))),0),IF(M25=0,0,(IF(M25&gt;0,1,-1))))</f>
        <v>-0.6800000000000006</v>
      </c>
      <c r="O25" s="15">
        <v>2000</v>
      </c>
      <c r="P25" s="15">
        <f>H25-K25</f>
        <v>1840</v>
      </c>
      <c r="Q25" s="19">
        <v>2000</v>
      </c>
      <c r="R25" s="19">
        <v>340.00000000000102</v>
      </c>
      <c r="S25" s="19">
        <v>0.68000000000000105</v>
      </c>
      <c r="T25" s="6"/>
    </row>
    <row r="26" spans="1:20" ht="17.25" customHeight="1">
      <c r="A26" s="24"/>
      <c r="B26" s="24"/>
      <c r="C26" s="2" t="s">
        <v>11</v>
      </c>
      <c r="D26" s="10">
        <v>40</v>
      </c>
      <c r="E26" s="10">
        <v>166.666666666667</v>
      </c>
      <c r="F26" s="10">
        <v>1825</v>
      </c>
      <c r="G26" s="11" t="str">
        <f>C26</f>
        <v>(440) Subtotal Misc.</v>
      </c>
      <c r="H26" s="10">
        <v>2000</v>
      </c>
      <c r="I26" s="12">
        <v>126.666666666667</v>
      </c>
      <c r="J26" s="12">
        <v>0.76000000000000001</v>
      </c>
      <c r="K26" s="10">
        <v>160</v>
      </c>
      <c r="L26" s="10">
        <v>500.00000000000102</v>
      </c>
      <c r="M26" s="10">
        <f>K26-L26</f>
        <v>-340.00000000000102</v>
      </c>
      <c r="N26" s="13">
        <f>IF(L26&lt;&gt;0,IF(M26&lt;&gt;0,(IF(M26&lt;0,IF(L26&lt;0,(M26/L26)*(-1),M26/ABS(L26)),M26/ABS(L26))),0),IF(M26=0,0,(IF(M26&gt;0,1,-1))))</f>
        <v>-0.6800000000000006</v>
      </c>
      <c r="O26" s="10">
        <v>2000</v>
      </c>
      <c r="P26" s="10">
        <f>H26-K26</f>
        <v>1840</v>
      </c>
      <c r="Q26" s="14">
        <v>2000</v>
      </c>
      <c r="R26" s="14">
        <v>340.00000000000102</v>
      </c>
      <c r="S26" s="14">
        <v>0.68000000000000105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40</v>
      </c>
      <c r="E28" s="10">
        <v>166.666666666667</v>
      </c>
      <c r="F28" s="10">
        <v>1825</v>
      </c>
      <c r="G28" s="11" t="s">
        <v>69</v>
      </c>
      <c r="H28" s="10">
        <v>2000</v>
      </c>
      <c r="I28" s="12">
        <v>126.666666666667</v>
      </c>
      <c r="J28" s="12">
        <v>0.76000000000000001</v>
      </c>
      <c r="K28" s="10">
        <v>160</v>
      </c>
      <c r="L28" s="10">
        <v>500.00000000000102</v>
      </c>
      <c r="M28" s="10">
        <f>K28-L28</f>
        <v>-340.00000000000102</v>
      </c>
      <c r="N28" s="13">
        <f>IF(L28&lt;&gt;0,IF(M28&lt;&gt;0,(IF(M28&lt;0,IF(L28&lt;0,(M28/L28)*(-1),M28/ABS(L28)),M28/ABS(L28))),0),IF(M28=0,0,(IF(M28&gt;0,1,-1))))</f>
        <v>-0.6800000000000006</v>
      </c>
      <c r="O28" s="10">
        <v>2000</v>
      </c>
      <c r="P28" s="10">
        <f>H28-K28</f>
        <v>1840</v>
      </c>
      <c r="Q28" s="14">
        <v>2000</v>
      </c>
      <c r="R28" s="14">
        <v>340.00000000000102</v>
      </c>
      <c r="S28" s="14">
        <v>0.68000000000000105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19</v>
      </c>
      <c r="D31" s="15">
        <v>1.1399999999999999</v>
      </c>
      <c r="E31" s="15">
        <v>4.75</v>
      </c>
      <c r="F31" s="15">
        <v>49.710000000000001</v>
      </c>
      <c r="G31" s="16" t="str">
        <f>C31</f>
        <v>(5122) BANK S/C</v>
      </c>
      <c r="H31" s="15">
        <v>57</v>
      </c>
      <c r="I31" s="17">
        <v>3.6099999999999999</v>
      </c>
      <c r="J31" s="17">
        <v>0.76000000000000001</v>
      </c>
      <c r="K31" s="15">
        <v>4.5700000000000003</v>
      </c>
      <c r="L31" s="15">
        <v>14.25</v>
      </c>
      <c r="M31" s="15">
        <f>L31-K31</f>
        <v>9.6799999999999997</v>
      </c>
      <c r="N31" s="18">
        <f>IF(L31&lt;&gt;0,IF(M31&lt;&gt;0,(IF(M31&lt;0,IF(L31&lt;0,(M31/L31)*(-1),M31/ABS(L31)),M31/ABS(L31))),0),IF(M31=0,0,(IF(M31&gt;0,1,-1))))</f>
        <v>0.67929824561403507</v>
      </c>
      <c r="O31" s="15">
        <v>56.719999999999999</v>
      </c>
      <c r="P31" s="15">
        <f>H31-K31</f>
        <v>52.43</v>
      </c>
      <c r="Q31" s="19">
        <v>57</v>
      </c>
      <c r="R31" s="19">
        <v>9.6799999999999997</v>
      </c>
      <c r="S31" s="19">
        <v>0.67929824561403496</v>
      </c>
      <c r="T31" s="6"/>
    </row>
    <row r="32" spans="1:20" ht="17.25" customHeight="1">
      <c r="A32" s="24"/>
      <c r="B32" s="24"/>
      <c r="C32" s="2" t="s">
        <v>21</v>
      </c>
      <c r="D32" s="10">
        <v>1.1399999999999999</v>
      </c>
      <c r="E32" s="10">
        <v>4.75</v>
      </c>
      <c r="F32" s="10">
        <v>49.710000000000001</v>
      </c>
      <c r="G32" s="11" t="str">
        <f>C32</f>
        <v>(510) Outside Services</v>
      </c>
      <c r="H32" s="10">
        <v>57</v>
      </c>
      <c r="I32" s="12">
        <v>3.6099999999999999</v>
      </c>
      <c r="J32" s="12">
        <v>0.76000000000000001</v>
      </c>
      <c r="K32" s="10">
        <v>4.5700000000000003</v>
      </c>
      <c r="L32" s="10">
        <v>14.25</v>
      </c>
      <c r="M32" s="10">
        <f>L32-K32</f>
        <v>9.6799999999999997</v>
      </c>
      <c r="N32" s="13">
        <f>IF(L32&lt;&gt;0,IF(M32&lt;&gt;0,(IF(M32&lt;0,IF(L32&lt;0,(M32/L32)*(-1),M32/ABS(L32)),M32/ABS(L32))),0),IF(M32=0,0,(IF(M32&gt;0,1,-1))))</f>
        <v>0.67929824561403507</v>
      </c>
      <c r="O32" s="10">
        <v>56.719999999999999</v>
      </c>
      <c r="P32" s="10">
        <f>H32-K32</f>
        <v>52.43</v>
      </c>
      <c r="Q32" s="14">
        <v>57</v>
      </c>
      <c r="R32" s="14">
        <v>9.6799999999999997</v>
      </c>
      <c r="S32" s="14">
        <v>0.67929824561403496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42</v>
      </c>
      <c r="D38" s="10">
        <v>1.1399999999999999</v>
      </c>
      <c r="E38" s="10">
        <v>4.75</v>
      </c>
      <c r="F38" s="10">
        <v>49.710000000000001</v>
      </c>
      <c r="G38" s="11" t="s">
        <v>70</v>
      </c>
      <c r="H38" s="10">
        <v>57</v>
      </c>
      <c r="I38" s="12">
        <v>3.6099999999999999</v>
      </c>
      <c r="J38" s="12">
        <v>0.76000000000000001</v>
      </c>
      <c r="K38" s="10">
        <v>4.5700000000000003</v>
      </c>
      <c r="L38" s="10">
        <v>14.25</v>
      </c>
      <c r="M38" s="10">
        <f>L38-K38</f>
        <v>9.6799999999999997</v>
      </c>
      <c r="N38" s="13">
        <f>IF(L38&lt;&gt;0,IF(M38&lt;&gt;0,(IF(M38&lt;0,IF(L38&lt;0,(M38/L38)*(-1),M38/ABS(L38)),M38/ABS(L38))),0),IF(M38=0,0,(IF(M38&gt;0,1,-1))))</f>
        <v>0.67929824561403507</v>
      </c>
      <c r="O38" s="10">
        <v>56.719999999999999</v>
      </c>
      <c r="P38" s="10">
        <f>H38-K38</f>
        <v>52.43</v>
      </c>
      <c r="Q38" s="14">
        <v>57</v>
      </c>
      <c r="R38" s="14">
        <v>9.6799999999999997</v>
      </c>
      <c r="S38" s="14">
        <v>0.67929824561403496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53</v>
      </c>
      <c r="D42" s="10">
        <v>1.1399999999999999</v>
      </c>
      <c r="E42" s="10">
        <v>4.75</v>
      </c>
      <c r="F42" s="10">
        <v>49.710000000000001</v>
      </c>
      <c r="G42" s="11" t="s">
        <v>71</v>
      </c>
      <c r="H42" s="10">
        <v>57</v>
      </c>
      <c r="I42" s="12">
        <v>3.6099999999999999</v>
      </c>
      <c r="J42" s="12">
        <v>0.76000000000000001</v>
      </c>
      <c r="K42" s="10">
        <v>4.5700000000000003</v>
      </c>
      <c r="L42" s="10">
        <v>14.25</v>
      </c>
      <c r="M42" s="10">
        <f>L42-K42</f>
        <v>9.6799999999999997</v>
      </c>
      <c r="N42" s="13">
        <f>IF(L42&lt;&gt;0,IF(M42&lt;&gt;0,(IF(M42&lt;0,IF(L42&lt;0,(M42/L42)*(-1),M42/ABS(L42)),M42/ABS(L42))),0),IF(M42=0,0,(IF(M42&gt;0,1,-1))))</f>
        <v>0.67929824561403507</v>
      </c>
      <c r="O42" s="10">
        <v>56.719999999999999</v>
      </c>
      <c r="P42" s="10">
        <f>H42-K42</f>
        <v>52.43</v>
      </c>
      <c r="Q42" s="14">
        <v>57</v>
      </c>
      <c r="R42" s="14">
        <v>9.6799999999999997</v>
      </c>
      <c r="S42" s="14">
        <v>0.67929824561403496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54</v>
      </c>
      <c r="D44" s="10">
        <v>38.859999999999999</v>
      </c>
      <c r="E44" s="10">
        <v>161.916666666667</v>
      </c>
      <c r="F44" s="10">
        <v>1775.29</v>
      </c>
      <c r="G44" s="11" t="s">
        <v>72</v>
      </c>
      <c r="H44" s="10">
        <v>1943</v>
      </c>
      <c r="I44" s="12">
        <v>123.056666666667</v>
      </c>
      <c r="J44" s="12">
        <v>0.76000000000000001</v>
      </c>
      <c r="K44" s="10">
        <v>155.43000000000001</v>
      </c>
      <c r="L44" s="10">
        <v>485.75000000000102</v>
      </c>
      <c r="M44" s="10">
        <f>K44-L44</f>
        <v>-330.32000000000102</v>
      </c>
      <c r="N44" s="13">
        <f>IF(L44&lt;&gt;0,IF(M44&lt;&gt;0,(IF(M44&lt;0,IF(L44&lt;0,(M44/L44)*(-1),M44/ABS(L44)),M44/ABS(L44))),0),IF(M44=0,0,(IF(M44&gt;0,1,-1))))</f>
        <v>-0.68002058672156529</v>
      </c>
      <c r="O44" s="10">
        <v>1943.28</v>
      </c>
      <c r="P44" s="10">
        <f>H44-K44</f>
        <v>1787.5699999999999</v>
      </c>
      <c r="Q44" s="14">
        <v>1943</v>
      </c>
      <c r="R44" s="14">
        <v>330.32000000000102</v>
      </c>
      <c r="S44" s="14">
        <v>0.68002058672156496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57</v>
      </c>
      <c r="D47" s="10">
        <v>1.1399999999999999</v>
      </c>
      <c r="E47" s="10">
        <v>4.75</v>
      </c>
      <c r="F47" s="10">
        <v>49.710000000000001</v>
      </c>
      <c r="G47" s="11" t="s">
        <v>73</v>
      </c>
      <c r="H47" s="10">
        <v>57</v>
      </c>
      <c r="I47" s="12">
        <v>3.6099999999999999</v>
      </c>
      <c r="J47" s="12">
        <v>0.76000000000000001</v>
      </c>
      <c r="K47" s="10">
        <v>4.5700000000000003</v>
      </c>
      <c r="L47" s="10">
        <v>14.25</v>
      </c>
      <c r="M47" s="10">
        <f>L47-K47</f>
        <v>9.6799999999999997</v>
      </c>
      <c r="N47" s="13">
        <f>IF(L47&lt;&gt;0,IF(M47&lt;&gt;0,(IF(M47&lt;0,IF(L47&lt;0,(M47/L47)*(-1),M47/ABS(L47)),M47/ABS(L47))),0),IF(M47=0,0,(IF(M47&gt;0,1,-1))))</f>
        <v>0.67929824561403507</v>
      </c>
      <c r="O47" s="10">
        <v>56.719999999999999</v>
      </c>
      <c r="P47" s="10">
        <f>H47-K47</f>
        <v>52.43</v>
      </c>
      <c r="Q47" s="20">
        <v>57</v>
      </c>
      <c r="R47" s="20">
        <v>9.6799999999999997</v>
      </c>
      <c r="S47" s="20">
        <v>0.67929824561403496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4" t="s">
        <v>58</v>
      </c>
      <c r="D49" s="10">
        <v>38.859999999999999</v>
      </c>
      <c r="E49" s="10">
        <v>161.916666666667</v>
      </c>
      <c r="F49" s="10">
        <v>1775.29</v>
      </c>
      <c r="G49" s="11" t="s">
        <v>74</v>
      </c>
      <c r="H49" s="10">
        <v>1943</v>
      </c>
      <c r="I49" s="12">
        <v>123.056666666667</v>
      </c>
      <c r="J49" s="12">
        <v>0.76000000000000001</v>
      </c>
      <c r="K49" s="10">
        <v>155.43000000000001</v>
      </c>
      <c r="L49" s="10">
        <v>485.75000000000102</v>
      </c>
      <c r="M49" s="10">
        <f>K49-L49</f>
        <v>-330.32000000000102</v>
      </c>
      <c r="N49" s="13">
        <f>IF(L49&lt;&gt;0,IF(M49&lt;&gt;0,(IF(M49&lt;0,IF(L49&lt;0,(M49/L49)*(-1),M49/ABS(L49)),M49/ABS(L49))),0),IF(M49=0,0,(IF(M49&gt;0,1,-1))))</f>
        <v>-0.68002058672156529</v>
      </c>
      <c r="O49" s="10">
        <v>1943.28</v>
      </c>
      <c r="P49" s="10">
        <f>H49-K49</f>
        <v>1787.5699999999999</v>
      </c>
      <c r="Q49" s="21">
        <v>1943</v>
      </c>
      <c r="R49" s="21">
        <v>330.32000000000102</v>
      </c>
      <c r="S49" s="21">
        <v>0.68002058672156496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3.5" customHeight="1">
      <c r="C51" s="4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Q51" s="22"/>
      <c r="R51" s="22"/>
      <c r="S51" s="22"/>
    </row>
    <row r="52" spans="1:20" ht="13.5" customHeight="1">
      <c r="C52" s="2" t="s">
        <v>59</v>
      </c>
      <c r="D52" s="10">
        <v>38.859999999999999</v>
      </c>
      <c r="E52" s="10">
        <v>161.916666666667</v>
      </c>
      <c r="F52" s="10">
        <v>1775.29</v>
      </c>
      <c r="G52" s="11" t="s">
        <v>75</v>
      </c>
      <c r="H52" s="10">
        <v>1943</v>
      </c>
      <c r="I52" s="12">
        <v>123.056666666667</v>
      </c>
      <c r="J52" s="12">
        <v>0.76000000000000001</v>
      </c>
      <c r="K52" s="10">
        <v>155.43000000000001</v>
      </c>
      <c r="L52" s="10">
        <v>485.75000000000102</v>
      </c>
      <c r="M52" s="10">
        <f>K52-L52</f>
        <v>-330.32000000000102</v>
      </c>
      <c r="N52" s="13">
        <f>IF(L52&lt;&gt;0,IF(M52&lt;&gt;0,(IF(M52&lt;0,IF(L52&lt;0,(M52/L52)*(-1),M52/ABS(L52)),M52/ABS(L52))),0),IF(M52=0,0,(IF(M52&gt;0,1,-1))))</f>
        <v>-0.68002058672156529</v>
      </c>
      <c r="O52" s="10">
        <v>1943.28</v>
      </c>
      <c r="P52" s="10">
        <f>H52-K52</f>
        <v>1787.5699999999999</v>
      </c>
      <c r="Q52" s="20">
        <v>1943</v>
      </c>
      <c r="R52" s="20">
        <v>330.32000000000102</v>
      </c>
      <c r="S52" s="20">
        <v>0.68002058672156496</v>
      </c>
    </row>
    <row r="53" spans="1:20" ht="13.5" customHeight="1">
      <c r="C53" s="2" t="s">
        <v>60</v>
      </c>
      <c r="D53" s="10">
        <v>38.859999999999999</v>
      </c>
      <c r="E53" s="10">
        <v>161.916666666667</v>
      </c>
      <c r="F53" s="10">
        <v>1775.29</v>
      </c>
      <c r="G53" s="11" t="s">
        <v>76</v>
      </c>
      <c r="H53" s="10">
        <v>1943</v>
      </c>
      <c r="I53" s="12">
        <v>123.056666666667</v>
      </c>
      <c r="J53" s="12">
        <v>0.76000000000000001</v>
      </c>
      <c r="K53" s="10">
        <v>155.43000000000001</v>
      </c>
      <c r="L53" s="10">
        <v>485.75000000000102</v>
      </c>
      <c r="M53" s="10">
        <f>K53-L53</f>
        <v>-330.32000000000102</v>
      </c>
      <c r="N53" s="13">
        <f>IF(L53&lt;&gt;0,IF(M53&lt;&gt;0,(IF(M53&lt;0,IF(L53&lt;0,(M53/L53)*(-1),M53/ABS(L53)),M53/ABS(L53))),0),IF(M53=0,0,(IF(M53&gt;0,1,-1))))</f>
        <v>-0.68002058672156529</v>
      </c>
      <c r="O53" s="10">
        <v>1943.28</v>
      </c>
      <c r="P53" s="10">
        <f>H53-K53</f>
        <v>1787.5699999999999</v>
      </c>
      <c r="Q53" s="20">
        <v>1943</v>
      </c>
      <c r="R53" s="20">
        <v>330.32000000000102</v>
      </c>
      <c r="S53" s="20">
        <v>0.68002058672156496</v>
      </c>
    </row>
    <row r="54" spans="1:20" ht="16.5" customHeight="1">
      <c r="A54" s="4"/>
      <c r="B54" s="4"/>
      <c r="C54" s="4"/>
      <c r="D54" s="6"/>
      <c r="E54" s="6"/>
      <c r="F54" s="6"/>
      <c r="G54" s="6"/>
      <c r="I54" s="4"/>
      <c r="J54" s="4"/>
      <c r="N54" s="8"/>
      <c r="O54" s="6"/>
      <c r="P54" s="6"/>
      <c r="T54" s="6"/>
    </row>
    <row r="55" spans="1:20" ht="16.5" customHeight="1">
      <c r="A55" s="4"/>
      <c r="B55" s="4"/>
      <c r="C55" s="4"/>
      <c r="D55" s="6"/>
      <c r="E55" s="6"/>
      <c r="F55" s="6"/>
      <c r="G55" s="6"/>
      <c r="I55" s="4"/>
      <c r="J55" s="4"/>
      <c r="N55" s="8"/>
      <c r="O55" s="6"/>
      <c r="P55" s="6"/>
      <c r="T55" s="6"/>
    </row>
    <row r="56" spans="1:20" ht="13.5" customHeight="1"/>
    <row r="57" spans="1:20" ht="13.5" customHeight="1"/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3:19" ht="13.5" customHeight="1"/>
    <row r="95" spans="3:19" ht="13.5" customHeight="1"/>
    <row r="96" spans="3:19" ht="13.5" customHeight="1"/>
    <row r="97" spans="1:20" ht="13.5" customHeight="1"/>
    <row r="98" spans="1:20" ht="13.5" customHeight="1"/>
  </sheetData>
  <sheetProtection formatColumns="0"/>
  <mergeCells count="5">
    <mergeCell ref="D12:F12"/>
    <mergeCell ref="K4:O4"/>
    <mergeCell ref="K11:P11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3979</vt:i4>
  </property>
  <property fmtid="{D5CDD505-2E9C-101B-9397-08002B2CF9AE}" pid="3" name="ReportMode">
    <vt:i4>0</vt:i4>
  </property>
  <property fmtid="{D5CDD505-2E9C-101B-9397-08002B2CF9AE}" pid="4" name="UserId">
    <vt:lpwstr>ALA\jlevine</vt:lpwstr>
  </property>
</Properties>
</file>