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Editions Projects\KL\LITA\"/>
    </mc:Choice>
  </mc:AlternateContent>
  <xr:revisionPtr revIDLastSave="0" documentId="13_ncr:1_{B0242991-9842-45DB-85CB-196540D0DC9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0" i="1" l="1"/>
  <c r="D80" i="1"/>
  <c r="G80" i="1"/>
  <c r="F80" i="1"/>
  <c r="I80" i="1"/>
  <c r="H80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4" i="1"/>
  <c r="H19" i="1"/>
  <c r="H20" i="1"/>
  <c r="H21" i="1"/>
  <c r="H22" i="1"/>
  <c r="H23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24" i="1"/>
  <c r="J23" i="1"/>
  <c r="Q80" i="1" l="1"/>
  <c r="P80" i="1"/>
  <c r="S80" i="1" l="1"/>
  <c r="R80" i="1"/>
  <c r="AA80" i="1" l="1"/>
  <c r="Z80" i="1"/>
  <c r="Y80" i="1"/>
  <c r="X80" i="1"/>
  <c r="W79" i="1"/>
  <c r="O79" i="1" s="1"/>
  <c r="M79" i="1" s="1"/>
  <c r="K79" i="1" s="1"/>
  <c r="V79" i="1"/>
  <c r="N79" i="1" s="1"/>
  <c r="L79" i="1" s="1"/>
  <c r="J79" i="1" s="1"/>
  <c r="W78" i="1"/>
  <c r="O78" i="1" s="1"/>
  <c r="M78" i="1" s="1"/>
  <c r="K78" i="1" s="1"/>
  <c r="V78" i="1"/>
  <c r="N78" i="1" s="1"/>
  <c r="L78" i="1" s="1"/>
  <c r="J78" i="1" s="1"/>
  <c r="W77" i="1"/>
  <c r="O77" i="1" s="1"/>
  <c r="M77" i="1" s="1"/>
  <c r="K77" i="1" s="1"/>
  <c r="V77" i="1"/>
  <c r="N77" i="1" s="1"/>
  <c r="L77" i="1" s="1"/>
  <c r="J77" i="1" s="1"/>
  <c r="W76" i="1"/>
  <c r="O76" i="1" s="1"/>
  <c r="M76" i="1" s="1"/>
  <c r="K76" i="1" s="1"/>
  <c r="V76" i="1"/>
  <c r="N76" i="1" s="1"/>
  <c r="L76" i="1" s="1"/>
  <c r="J76" i="1" s="1"/>
  <c r="W75" i="1"/>
  <c r="O75" i="1" s="1"/>
  <c r="M75" i="1" s="1"/>
  <c r="K75" i="1" s="1"/>
  <c r="V75" i="1"/>
  <c r="N75" i="1" s="1"/>
  <c r="L75" i="1" s="1"/>
  <c r="J75" i="1" s="1"/>
  <c r="W74" i="1"/>
  <c r="O74" i="1" s="1"/>
  <c r="M74" i="1" s="1"/>
  <c r="K74" i="1" s="1"/>
  <c r="V74" i="1"/>
  <c r="N74" i="1" s="1"/>
  <c r="L74" i="1" s="1"/>
  <c r="J74" i="1" s="1"/>
  <c r="W73" i="1"/>
  <c r="O73" i="1" s="1"/>
  <c r="M73" i="1" s="1"/>
  <c r="K73" i="1" s="1"/>
  <c r="V73" i="1"/>
  <c r="N73" i="1" s="1"/>
  <c r="L73" i="1" s="1"/>
  <c r="J73" i="1" s="1"/>
  <c r="W72" i="1"/>
  <c r="O72" i="1" s="1"/>
  <c r="M72" i="1" s="1"/>
  <c r="K72" i="1" s="1"/>
  <c r="V72" i="1"/>
  <c r="N72" i="1" s="1"/>
  <c r="L72" i="1" s="1"/>
  <c r="J72" i="1" s="1"/>
  <c r="W71" i="1"/>
  <c r="O71" i="1" s="1"/>
  <c r="M71" i="1" s="1"/>
  <c r="K71" i="1" s="1"/>
  <c r="V71" i="1"/>
  <c r="N71" i="1" s="1"/>
  <c r="L71" i="1" s="1"/>
  <c r="J71" i="1" s="1"/>
  <c r="W70" i="1"/>
  <c r="O70" i="1" s="1"/>
  <c r="M70" i="1" s="1"/>
  <c r="K70" i="1" s="1"/>
  <c r="V70" i="1"/>
  <c r="N70" i="1" s="1"/>
  <c r="L70" i="1" s="1"/>
  <c r="J70" i="1" s="1"/>
  <c r="W69" i="1"/>
  <c r="O69" i="1" s="1"/>
  <c r="M69" i="1" s="1"/>
  <c r="K69" i="1" s="1"/>
  <c r="V69" i="1"/>
  <c r="N69" i="1" s="1"/>
  <c r="L69" i="1" s="1"/>
  <c r="J69" i="1" s="1"/>
  <c r="W68" i="1"/>
  <c r="O68" i="1" s="1"/>
  <c r="M68" i="1" s="1"/>
  <c r="K68" i="1" s="1"/>
  <c r="V68" i="1"/>
  <c r="N68" i="1" s="1"/>
  <c r="L68" i="1" s="1"/>
  <c r="J68" i="1" s="1"/>
  <c r="W67" i="1"/>
  <c r="O67" i="1" s="1"/>
  <c r="M67" i="1" s="1"/>
  <c r="K67" i="1" s="1"/>
  <c r="V67" i="1"/>
  <c r="N67" i="1" s="1"/>
  <c r="L67" i="1" s="1"/>
  <c r="J67" i="1" s="1"/>
  <c r="W66" i="1"/>
  <c r="O66" i="1" s="1"/>
  <c r="M66" i="1" s="1"/>
  <c r="K66" i="1" s="1"/>
  <c r="V66" i="1"/>
  <c r="N66" i="1" s="1"/>
  <c r="L66" i="1" s="1"/>
  <c r="J66" i="1" s="1"/>
  <c r="W65" i="1"/>
  <c r="O65" i="1" s="1"/>
  <c r="M65" i="1" s="1"/>
  <c r="K65" i="1" s="1"/>
  <c r="V65" i="1"/>
  <c r="N65" i="1" s="1"/>
  <c r="L65" i="1" s="1"/>
  <c r="J65" i="1" s="1"/>
  <c r="W64" i="1"/>
  <c r="O64" i="1" s="1"/>
  <c r="M64" i="1" s="1"/>
  <c r="K64" i="1" s="1"/>
  <c r="V64" i="1"/>
  <c r="N64" i="1" s="1"/>
  <c r="L64" i="1" s="1"/>
  <c r="J64" i="1" s="1"/>
  <c r="W63" i="1"/>
  <c r="O63" i="1" s="1"/>
  <c r="M63" i="1" s="1"/>
  <c r="K63" i="1" s="1"/>
  <c r="V63" i="1"/>
  <c r="N63" i="1" s="1"/>
  <c r="L63" i="1" s="1"/>
  <c r="J63" i="1" s="1"/>
  <c r="W62" i="1"/>
  <c r="O62" i="1" s="1"/>
  <c r="M62" i="1" s="1"/>
  <c r="K62" i="1" s="1"/>
  <c r="V62" i="1"/>
  <c r="N62" i="1" s="1"/>
  <c r="L62" i="1" s="1"/>
  <c r="J62" i="1" s="1"/>
  <c r="W61" i="1"/>
  <c r="O61" i="1" s="1"/>
  <c r="M61" i="1" s="1"/>
  <c r="K61" i="1" s="1"/>
  <c r="V61" i="1"/>
  <c r="N61" i="1" s="1"/>
  <c r="L61" i="1" s="1"/>
  <c r="J61" i="1" s="1"/>
  <c r="W60" i="1"/>
  <c r="O60" i="1" s="1"/>
  <c r="M60" i="1" s="1"/>
  <c r="K60" i="1" s="1"/>
  <c r="V60" i="1"/>
  <c r="N60" i="1" s="1"/>
  <c r="L60" i="1" s="1"/>
  <c r="J60" i="1" s="1"/>
  <c r="W59" i="1"/>
  <c r="O59" i="1" s="1"/>
  <c r="M59" i="1" s="1"/>
  <c r="K59" i="1" s="1"/>
  <c r="V59" i="1"/>
  <c r="N59" i="1" s="1"/>
  <c r="L59" i="1" s="1"/>
  <c r="J59" i="1" s="1"/>
  <c r="W58" i="1"/>
  <c r="O58" i="1" s="1"/>
  <c r="M58" i="1" s="1"/>
  <c r="K58" i="1" s="1"/>
  <c r="V58" i="1"/>
  <c r="N58" i="1" s="1"/>
  <c r="L58" i="1" s="1"/>
  <c r="J58" i="1" s="1"/>
  <c r="W57" i="1"/>
  <c r="O57" i="1" s="1"/>
  <c r="M57" i="1" s="1"/>
  <c r="K57" i="1" s="1"/>
  <c r="V57" i="1"/>
  <c r="N57" i="1" s="1"/>
  <c r="L57" i="1" s="1"/>
  <c r="J57" i="1" s="1"/>
  <c r="W56" i="1"/>
  <c r="O56" i="1" s="1"/>
  <c r="M56" i="1" s="1"/>
  <c r="K56" i="1" s="1"/>
  <c r="V56" i="1"/>
  <c r="N56" i="1" s="1"/>
  <c r="L56" i="1" s="1"/>
  <c r="J56" i="1" s="1"/>
  <c r="W55" i="1"/>
  <c r="O55" i="1" s="1"/>
  <c r="M55" i="1" s="1"/>
  <c r="K55" i="1" s="1"/>
  <c r="V55" i="1"/>
  <c r="N55" i="1" s="1"/>
  <c r="L55" i="1" s="1"/>
  <c r="J55" i="1" s="1"/>
  <c r="W54" i="1"/>
  <c r="O54" i="1" s="1"/>
  <c r="M54" i="1" s="1"/>
  <c r="K54" i="1" s="1"/>
  <c r="V54" i="1"/>
  <c r="N54" i="1" s="1"/>
  <c r="L54" i="1" s="1"/>
  <c r="J54" i="1" s="1"/>
  <c r="W53" i="1"/>
  <c r="O53" i="1" s="1"/>
  <c r="M53" i="1" s="1"/>
  <c r="K53" i="1" s="1"/>
  <c r="V53" i="1"/>
  <c r="N53" i="1" s="1"/>
  <c r="L53" i="1" s="1"/>
  <c r="J53" i="1" s="1"/>
  <c r="W52" i="1"/>
  <c r="O52" i="1" s="1"/>
  <c r="M52" i="1" s="1"/>
  <c r="K52" i="1" s="1"/>
  <c r="V52" i="1"/>
  <c r="N52" i="1" s="1"/>
  <c r="L52" i="1" s="1"/>
  <c r="J52" i="1" s="1"/>
  <c r="W51" i="1"/>
  <c r="O51" i="1" s="1"/>
  <c r="M51" i="1" s="1"/>
  <c r="K51" i="1" s="1"/>
  <c r="V51" i="1"/>
  <c r="N51" i="1" s="1"/>
  <c r="L51" i="1" s="1"/>
  <c r="J51" i="1" s="1"/>
  <c r="W50" i="1"/>
  <c r="O50" i="1" s="1"/>
  <c r="M50" i="1" s="1"/>
  <c r="K50" i="1" s="1"/>
  <c r="V50" i="1"/>
  <c r="N50" i="1" s="1"/>
  <c r="L50" i="1" s="1"/>
  <c r="J50" i="1" s="1"/>
  <c r="W49" i="1"/>
  <c r="O49" i="1" s="1"/>
  <c r="M49" i="1" s="1"/>
  <c r="K49" i="1" s="1"/>
  <c r="V49" i="1"/>
  <c r="N49" i="1" s="1"/>
  <c r="L49" i="1" s="1"/>
  <c r="J49" i="1" s="1"/>
  <c r="W48" i="1"/>
  <c r="O48" i="1" s="1"/>
  <c r="M48" i="1" s="1"/>
  <c r="K48" i="1" s="1"/>
  <c r="V48" i="1"/>
  <c r="N48" i="1" s="1"/>
  <c r="L48" i="1" s="1"/>
  <c r="J48" i="1" s="1"/>
  <c r="W47" i="1"/>
  <c r="O47" i="1" s="1"/>
  <c r="M47" i="1" s="1"/>
  <c r="K47" i="1" s="1"/>
  <c r="V47" i="1"/>
  <c r="N47" i="1" s="1"/>
  <c r="L47" i="1" s="1"/>
  <c r="J47" i="1" s="1"/>
  <c r="W46" i="1"/>
  <c r="O46" i="1" s="1"/>
  <c r="M46" i="1" s="1"/>
  <c r="K46" i="1" s="1"/>
  <c r="V46" i="1"/>
  <c r="N46" i="1" s="1"/>
  <c r="L46" i="1" s="1"/>
  <c r="J46" i="1" s="1"/>
  <c r="W45" i="1"/>
  <c r="O45" i="1" s="1"/>
  <c r="M45" i="1" s="1"/>
  <c r="K45" i="1" s="1"/>
  <c r="V45" i="1"/>
  <c r="N45" i="1" s="1"/>
  <c r="L45" i="1" s="1"/>
  <c r="J45" i="1" s="1"/>
  <c r="W44" i="1"/>
  <c r="O44" i="1" s="1"/>
  <c r="M44" i="1" s="1"/>
  <c r="K44" i="1" s="1"/>
  <c r="V44" i="1"/>
  <c r="N44" i="1" s="1"/>
  <c r="L44" i="1" s="1"/>
  <c r="J44" i="1" s="1"/>
  <c r="W43" i="1"/>
  <c r="O43" i="1" s="1"/>
  <c r="M43" i="1" s="1"/>
  <c r="K43" i="1" s="1"/>
  <c r="V43" i="1"/>
  <c r="N43" i="1" s="1"/>
  <c r="L43" i="1" s="1"/>
  <c r="J43" i="1" s="1"/>
  <c r="W42" i="1"/>
  <c r="O42" i="1" s="1"/>
  <c r="M42" i="1" s="1"/>
  <c r="K42" i="1" s="1"/>
  <c r="V42" i="1"/>
  <c r="N42" i="1" s="1"/>
  <c r="L42" i="1" s="1"/>
  <c r="J42" i="1" s="1"/>
  <c r="W41" i="1"/>
  <c r="O41" i="1" s="1"/>
  <c r="M41" i="1" s="1"/>
  <c r="K41" i="1" s="1"/>
  <c r="V41" i="1"/>
  <c r="N41" i="1" s="1"/>
  <c r="L41" i="1" s="1"/>
  <c r="J41" i="1" s="1"/>
  <c r="W40" i="1"/>
  <c r="O40" i="1" s="1"/>
  <c r="M40" i="1" s="1"/>
  <c r="K40" i="1" s="1"/>
  <c r="V40" i="1"/>
  <c r="N40" i="1" s="1"/>
  <c r="L40" i="1" s="1"/>
  <c r="J40" i="1" s="1"/>
  <c r="W39" i="1"/>
  <c r="O39" i="1" s="1"/>
  <c r="M39" i="1" s="1"/>
  <c r="K39" i="1" s="1"/>
  <c r="V39" i="1"/>
  <c r="N39" i="1" s="1"/>
  <c r="L39" i="1" s="1"/>
  <c r="J39" i="1" s="1"/>
  <c r="W38" i="1"/>
  <c r="O38" i="1" s="1"/>
  <c r="M38" i="1" s="1"/>
  <c r="K38" i="1" s="1"/>
  <c r="V38" i="1"/>
  <c r="N38" i="1" s="1"/>
  <c r="L38" i="1" s="1"/>
  <c r="J38" i="1" s="1"/>
  <c r="W37" i="1"/>
  <c r="O37" i="1" s="1"/>
  <c r="M37" i="1" s="1"/>
  <c r="K37" i="1" s="1"/>
  <c r="V37" i="1"/>
  <c r="N37" i="1" s="1"/>
  <c r="L37" i="1" s="1"/>
  <c r="J37" i="1" s="1"/>
  <c r="W36" i="1"/>
  <c r="O36" i="1" s="1"/>
  <c r="M36" i="1" s="1"/>
  <c r="K36" i="1" s="1"/>
  <c r="V36" i="1"/>
  <c r="N36" i="1" s="1"/>
  <c r="L36" i="1" s="1"/>
  <c r="J36" i="1" s="1"/>
  <c r="W35" i="1"/>
  <c r="O35" i="1" s="1"/>
  <c r="M35" i="1" s="1"/>
  <c r="K35" i="1" s="1"/>
  <c r="V35" i="1"/>
  <c r="N35" i="1" s="1"/>
  <c r="L35" i="1" s="1"/>
  <c r="J35" i="1" s="1"/>
  <c r="W34" i="1"/>
  <c r="O34" i="1" s="1"/>
  <c r="M34" i="1" s="1"/>
  <c r="K34" i="1" s="1"/>
  <c r="V34" i="1"/>
  <c r="N34" i="1" s="1"/>
  <c r="L34" i="1" s="1"/>
  <c r="J34" i="1" s="1"/>
  <c r="W33" i="1"/>
  <c r="O33" i="1" s="1"/>
  <c r="M33" i="1" s="1"/>
  <c r="K33" i="1" s="1"/>
  <c r="V33" i="1"/>
  <c r="N33" i="1" s="1"/>
  <c r="L33" i="1" s="1"/>
  <c r="J33" i="1" s="1"/>
  <c r="W32" i="1"/>
  <c r="O32" i="1" s="1"/>
  <c r="M32" i="1" s="1"/>
  <c r="K32" i="1" s="1"/>
  <c r="V32" i="1"/>
  <c r="N32" i="1" s="1"/>
  <c r="L32" i="1" s="1"/>
  <c r="J32" i="1" s="1"/>
  <c r="W31" i="1"/>
  <c r="O31" i="1" s="1"/>
  <c r="M31" i="1" s="1"/>
  <c r="K31" i="1" s="1"/>
  <c r="V31" i="1"/>
  <c r="N31" i="1" s="1"/>
  <c r="L31" i="1" s="1"/>
  <c r="J31" i="1" s="1"/>
  <c r="W30" i="1"/>
  <c r="O30" i="1" s="1"/>
  <c r="M30" i="1" s="1"/>
  <c r="K30" i="1" s="1"/>
  <c r="V30" i="1"/>
  <c r="N30" i="1" s="1"/>
  <c r="L30" i="1" s="1"/>
  <c r="J30" i="1" s="1"/>
  <c r="W29" i="1"/>
  <c r="O29" i="1" s="1"/>
  <c r="M29" i="1" s="1"/>
  <c r="K29" i="1" s="1"/>
  <c r="V29" i="1"/>
  <c r="N29" i="1" s="1"/>
  <c r="L29" i="1" s="1"/>
  <c r="J29" i="1" s="1"/>
  <c r="W28" i="1"/>
  <c r="O28" i="1" s="1"/>
  <c r="M28" i="1" s="1"/>
  <c r="K28" i="1" s="1"/>
  <c r="V28" i="1"/>
  <c r="N28" i="1" s="1"/>
  <c r="L28" i="1" s="1"/>
  <c r="J28" i="1" s="1"/>
  <c r="W27" i="1"/>
  <c r="O27" i="1" s="1"/>
  <c r="M27" i="1" s="1"/>
  <c r="K27" i="1" s="1"/>
  <c r="V27" i="1"/>
  <c r="N27" i="1" s="1"/>
  <c r="L27" i="1" s="1"/>
  <c r="J27" i="1" s="1"/>
  <c r="W26" i="1"/>
  <c r="O26" i="1" s="1"/>
  <c r="M26" i="1" s="1"/>
  <c r="K26" i="1" s="1"/>
  <c r="V26" i="1"/>
  <c r="N26" i="1" s="1"/>
  <c r="L26" i="1" s="1"/>
  <c r="J26" i="1" s="1"/>
  <c r="W25" i="1"/>
  <c r="O25" i="1" s="1"/>
  <c r="M25" i="1" s="1"/>
  <c r="K25" i="1" s="1"/>
  <c r="V25" i="1"/>
  <c r="N25" i="1" s="1"/>
  <c r="L25" i="1" s="1"/>
  <c r="J25" i="1" s="1"/>
  <c r="W24" i="1"/>
  <c r="O24" i="1" s="1"/>
  <c r="M24" i="1" s="1"/>
  <c r="K24" i="1" s="1"/>
  <c r="V24" i="1"/>
  <c r="N24" i="1" s="1"/>
  <c r="L24" i="1" s="1"/>
  <c r="J24" i="1" s="1"/>
  <c r="W23" i="1"/>
  <c r="O23" i="1" s="1"/>
  <c r="M23" i="1" s="1"/>
  <c r="K23" i="1" s="1"/>
  <c r="V23" i="1"/>
  <c r="N23" i="1" s="1"/>
  <c r="L23" i="1" s="1"/>
  <c r="W22" i="1"/>
  <c r="O22" i="1" s="1"/>
  <c r="M22" i="1" s="1"/>
  <c r="K22" i="1" s="1"/>
  <c r="V22" i="1"/>
  <c r="N22" i="1" s="1"/>
  <c r="L22" i="1" s="1"/>
  <c r="J22" i="1" s="1"/>
  <c r="W21" i="1"/>
  <c r="O21" i="1" s="1"/>
  <c r="M21" i="1" s="1"/>
  <c r="V21" i="1"/>
  <c r="N21" i="1" s="1"/>
  <c r="L21" i="1" s="1"/>
  <c r="W20" i="1"/>
  <c r="O20" i="1" s="1"/>
  <c r="M20" i="1" s="1"/>
  <c r="V20" i="1"/>
  <c r="N20" i="1" s="1"/>
  <c r="L20" i="1" s="1"/>
  <c r="W19" i="1"/>
  <c r="O19" i="1" s="1"/>
  <c r="M19" i="1" s="1"/>
  <c r="K19" i="1" s="1"/>
  <c r="V19" i="1"/>
  <c r="N19" i="1" s="1"/>
  <c r="L19" i="1" s="1"/>
  <c r="J19" i="1" s="1"/>
  <c r="W18" i="1"/>
  <c r="O18" i="1" s="1"/>
  <c r="M18" i="1" s="1"/>
  <c r="V18" i="1"/>
  <c r="N18" i="1" s="1"/>
  <c r="L18" i="1" s="1"/>
  <c r="W17" i="1"/>
  <c r="O17" i="1" s="1"/>
  <c r="M17" i="1" s="1"/>
  <c r="V17" i="1"/>
  <c r="N17" i="1" s="1"/>
  <c r="L17" i="1" s="1"/>
  <c r="W16" i="1"/>
  <c r="O16" i="1" s="1"/>
  <c r="M16" i="1" s="1"/>
  <c r="V16" i="1"/>
  <c r="N16" i="1" s="1"/>
  <c r="L16" i="1" s="1"/>
  <c r="W15" i="1"/>
  <c r="O15" i="1" s="1"/>
  <c r="M15" i="1" s="1"/>
  <c r="V15" i="1"/>
  <c r="N15" i="1" s="1"/>
  <c r="L15" i="1" s="1"/>
  <c r="W14" i="1"/>
  <c r="O14" i="1" s="1"/>
  <c r="M14" i="1" s="1"/>
  <c r="V14" i="1"/>
  <c r="N14" i="1" s="1"/>
  <c r="L14" i="1" s="1"/>
  <c r="W13" i="1"/>
  <c r="O13" i="1" s="1"/>
  <c r="M13" i="1" s="1"/>
  <c r="V13" i="1"/>
  <c r="N13" i="1" s="1"/>
  <c r="L13" i="1" s="1"/>
  <c r="T12" i="1"/>
  <c r="W12" i="1"/>
  <c r="O12" i="1" s="1"/>
  <c r="M12" i="1" s="1"/>
  <c r="V12" i="1"/>
  <c r="T11" i="1"/>
  <c r="W11" i="1"/>
  <c r="O11" i="1" s="1"/>
  <c r="M11" i="1" s="1"/>
  <c r="V11" i="1"/>
  <c r="N11" i="1" s="1"/>
  <c r="L11" i="1" s="1"/>
  <c r="W10" i="1"/>
  <c r="O10" i="1" s="1"/>
  <c r="M10" i="1" s="1"/>
  <c r="V10" i="1"/>
  <c r="N10" i="1" s="1"/>
  <c r="L10" i="1" s="1"/>
  <c r="T9" i="1"/>
  <c r="W9" i="1"/>
  <c r="O9" i="1" s="1"/>
  <c r="M9" i="1" s="1"/>
  <c r="V9" i="1"/>
  <c r="W8" i="1"/>
  <c r="O8" i="1" s="1"/>
  <c r="M8" i="1" s="1"/>
  <c r="V8" i="1"/>
  <c r="N8" i="1" s="1"/>
  <c r="L8" i="1" s="1"/>
  <c r="W7" i="1"/>
  <c r="O7" i="1" s="1"/>
  <c r="M7" i="1" s="1"/>
  <c r="V7" i="1"/>
  <c r="N7" i="1" s="1"/>
  <c r="L7" i="1" s="1"/>
  <c r="U6" i="1"/>
  <c r="U80" i="1" s="1"/>
  <c r="T6" i="1"/>
  <c r="T80" i="1" s="1"/>
  <c r="W6" i="1"/>
  <c r="O6" i="1" s="1"/>
  <c r="M6" i="1" s="1"/>
  <c r="K6" i="1" s="1"/>
  <c r="V6" i="1"/>
  <c r="W5" i="1"/>
  <c r="O5" i="1" s="1"/>
  <c r="M5" i="1" s="1"/>
  <c r="V5" i="1"/>
  <c r="N5" i="1" s="1"/>
  <c r="L5" i="1" s="1"/>
  <c r="W4" i="1"/>
  <c r="O4" i="1" s="1"/>
  <c r="M4" i="1" s="1"/>
  <c r="K4" i="1" s="1"/>
  <c r="V4" i="1"/>
  <c r="N4" i="1" s="1"/>
  <c r="L4" i="1" s="1"/>
  <c r="J4" i="1" s="1"/>
  <c r="K7" i="1" l="1"/>
  <c r="K9" i="1"/>
  <c r="J11" i="1"/>
  <c r="K12" i="1"/>
  <c r="J14" i="1"/>
  <c r="J16" i="1"/>
  <c r="J18" i="1"/>
  <c r="J20" i="1"/>
  <c r="J5" i="1"/>
  <c r="K14" i="1"/>
  <c r="K16" i="1"/>
  <c r="K18" i="1"/>
  <c r="K20" i="1"/>
  <c r="K5" i="1"/>
  <c r="J13" i="1"/>
  <c r="J15" i="1"/>
  <c r="J17" i="1"/>
  <c r="J21" i="1"/>
  <c r="J8" i="1"/>
  <c r="K11" i="1"/>
  <c r="K8" i="1"/>
  <c r="J10" i="1"/>
  <c r="J7" i="1"/>
  <c r="K10" i="1"/>
  <c r="K13" i="1"/>
  <c r="K15" i="1"/>
  <c r="K17" i="1"/>
  <c r="K21" i="1"/>
  <c r="O80" i="1"/>
  <c r="M80" i="1" s="1"/>
  <c r="K80" i="1" s="1"/>
  <c r="N6" i="1"/>
  <c r="L6" i="1" s="1"/>
  <c r="J6" i="1" s="1"/>
  <c r="N9" i="1"/>
  <c r="L9" i="1" s="1"/>
  <c r="N12" i="1"/>
  <c r="L12" i="1" s="1"/>
  <c r="W80" i="1"/>
  <c r="V80" i="1"/>
  <c r="J12" i="1" l="1"/>
  <c r="J9" i="1"/>
  <c r="N80" i="1"/>
  <c r="L80" i="1" s="1"/>
  <c r="J80" i="1" s="1"/>
</calcChain>
</file>

<file path=xl/sharedStrings.xml><?xml version="1.0" encoding="utf-8"?>
<sst xmlns="http://schemas.openxmlformats.org/spreadsheetml/2006/main" count="117" uniqueCount="97">
  <si>
    <t>ISBN</t>
  </si>
  <si>
    <t>Title</t>
  </si>
  <si>
    <t>Pub Date</t>
  </si>
  <si>
    <t>FY 2017 Sales (Net)</t>
  </si>
  <si>
    <t>FY 2016 Sales (Net)</t>
  </si>
  <si>
    <t>FY 2015 Sales (Net)</t>
  </si>
  <si>
    <t>Units</t>
  </si>
  <si>
    <t>Revenue</t>
  </si>
  <si>
    <t>Using Interactive Technologies in Libraries</t>
  </si>
  <si>
    <t>Core Technology Competencies for Librarians and Library Staff</t>
  </si>
  <si>
    <t>Making Library Web Sites Usable</t>
  </si>
  <si>
    <t>TECH SET #1: Next-Gen Library Catalogs</t>
  </si>
  <si>
    <t>TECH SET #10: Effective Blogging for Libraries</t>
  </si>
  <si>
    <t>TECH SET #2: Mobile Technology and Libraries</t>
  </si>
  <si>
    <t>TECH SET #3: Microblogging and Lifestreaming in Libraries</t>
  </si>
  <si>
    <t>TECH SET #4: Library Videos and Webcasts</t>
  </si>
  <si>
    <t>TECH SET #5: Wikis for Libraries</t>
  </si>
  <si>
    <t>TECH SET #6: Technology Training in Libraries</t>
  </si>
  <si>
    <t>TECH SET #7: A Social Networking Primer for Librarians</t>
  </si>
  <si>
    <t>TECH SET #8: Library Camps and Unconferences</t>
  </si>
  <si>
    <t>TECH SET #9: Gaming in Libraries</t>
  </si>
  <si>
    <t>TECH SET 1-10</t>
  </si>
  <si>
    <t>Getting Started with Cloud Computing #16</t>
  </si>
  <si>
    <t>Writing a Winning Technology Plan for E-rate Compliance #17</t>
  </si>
  <si>
    <t>Getting Started with GIS #18</t>
  </si>
  <si>
    <t>Writing Successful Technology Grant Proposals #19</t>
  </si>
  <si>
    <t>TECH SET #11: Cloud Computing for Libraries</t>
  </si>
  <si>
    <t>TECH SET #12: Building Mobile Library Applications</t>
  </si>
  <si>
    <t>TECH SET #13: Location-Aware Services and QR Codes for Libraries</t>
  </si>
  <si>
    <t>TECH SET #14: Drupal in Libraries</t>
  </si>
  <si>
    <t>TECH SET #15: Strategic Planning for Social Media in Libraries</t>
  </si>
  <si>
    <t>TECH SET #16: Next-Gen Library Redesign</t>
  </si>
  <si>
    <t>TECH SET #17: Screencasting for Libraries</t>
  </si>
  <si>
    <t>TECH SET #18: User Experience (UX) Design for Libraries</t>
  </si>
  <si>
    <t>TECH SET #19: IM and SMS Reference Services for Libraries</t>
  </si>
  <si>
    <t>TECH SET #20: Semantic Web Technologies and Social Searching for Librarians</t>
  </si>
  <si>
    <t>TECH SET 11-20</t>
  </si>
  <si>
    <t>Managing Electronic Resources: A LITA Guide</t>
  </si>
  <si>
    <t>Managing Electronic Resources--PDF e-book</t>
  </si>
  <si>
    <t>Managing Electronic Resources--print/PDF e-book Bundle</t>
  </si>
  <si>
    <t>Jump-Start Your Career as a Digital Librarian</t>
  </si>
  <si>
    <t>Jump-Start Your Career as a Digital Librarian--PDF e-book</t>
  </si>
  <si>
    <t>Jump-Start Your Career as a Digital Librarian--print/PDF e-book</t>
  </si>
  <si>
    <t>Cloud-Based Services for Your Library</t>
  </si>
  <si>
    <t>Cloud-Based Services for Your Library--PDF e-book</t>
  </si>
  <si>
    <t>Cloud-Based Services for Your Library--PEB</t>
  </si>
  <si>
    <t>Using LibGuides to Enhance Library Services</t>
  </si>
  <si>
    <t>Using LibGuides to Enhance Library Services--PDF e-book</t>
  </si>
  <si>
    <t>Using LibGuides to Enhance Library Services--print/PDF e-book</t>
  </si>
  <si>
    <t>Implementing Virtual Reference Services</t>
  </si>
  <si>
    <t>Implementing Virtual Reference Services--e-book</t>
  </si>
  <si>
    <t>Implementing Virtual Reference Services--PEB</t>
  </si>
  <si>
    <t>Web Analytics Strategies for Information Professionals</t>
  </si>
  <si>
    <t>Web Analytics Strategies for Information Professionals--PDF e-book</t>
  </si>
  <si>
    <t>Web Analytics Strategies for Information Professionals--PEB</t>
  </si>
  <si>
    <t>Technology for Small and One-Person Libraries</t>
  </si>
  <si>
    <t>Technology for Small and One-Person Libraries--PDF e-book</t>
  </si>
  <si>
    <t>Technology for Small and One-Person Libraries--PEB</t>
  </si>
  <si>
    <t>Data Management for Libraries</t>
  </si>
  <si>
    <t>Data Management for Libraries--e-book</t>
  </si>
  <si>
    <t>Data Management for Libraries--PEB</t>
  </si>
  <si>
    <t>Marketing with Social Media</t>
  </si>
  <si>
    <t>Marketing with Social Media--e-book</t>
  </si>
  <si>
    <t>Marketing with Social Media--PEB</t>
  </si>
  <si>
    <t>The Comparative Guide to WordPress in Libraries</t>
  </si>
  <si>
    <t>The Comparative Guide to WordPress in Libraries--e-book</t>
  </si>
  <si>
    <t>The Comparative Guide to WordPress in Libraries--PEB</t>
  </si>
  <si>
    <t>Makerspaces: Top Trailblazing Projects</t>
  </si>
  <si>
    <t>Makerspaces: Top Trailblazing Projects--e-book</t>
  </si>
  <si>
    <t>Makerspaces: Top Trailblazing Projects--PEB</t>
  </si>
  <si>
    <t>Responsive Web Design for Libraries</t>
  </si>
  <si>
    <t>The Top Technologies Every Librarian Needs to Know</t>
  </si>
  <si>
    <t>The Top Technologies Every Librarian Needs to Know--e-book</t>
  </si>
  <si>
    <t>The Top Technologies Every Librarian Needs to Know--PEB</t>
  </si>
  <si>
    <t>Using Massive Digital Libraries</t>
  </si>
  <si>
    <t>Using Massive Digital Libraries--e-book</t>
  </si>
  <si>
    <t>Using Massive Digital Libraries--PEB</t>
  </si>
  <si>
    <t>Usability and the Mobile Web</t>
  </si>
  <si>
    <t>Getting Started with DDA for E-Books</t>
  </si>
  <si>
    <t>Getting Started with DDA for E-Books--e-book</t>
  </si>
  <si>
    <t>Getting Started with DDA for E-Books--PEB</t>
  </si>
  <si>
    <t>Technology Disaster Response and Recovery Planning</t>
  </si>
  <si>
    <t>Technology Disaster Response and Recovery Planning--e-book</t>
  </si>
  <si>
    <t>Technology Disaster Response and Recovery Planning--PEB</t>
  </si>
  <si>
    <t>TOTAL</t>
  </si>
  <si>
    <t>Lifetime Net Sales as of FY2016</t>
  </si>
  <si>
    <t>Lifetime Net Sales as of FY2017</t>
  </si>
  <si>
    <t>FY 2018 Sales (Net)</t>
  </si>
  <si>
    <t>LITA Guide and TECH SET Sales FY2019</t>
  </si>
  <si>
    <t>FY2019 Sales (Net) as of 12/31/2018</t>
  </si>
  <si>
    <t>Lifetime Net Sales FY2019 as of 12/31/2018</t>
  </si>
  <si>
    <t>Lifetime Net Sales FY2018</t>
  </si>
  <si>
    <t>LITA Guide and TECH SET Sales as of 05/31/2018</t>
  </si>
  <si>
    <t>FY2019 Sales (Net) as of 05/31/2018</t>
  </si>
  <si>
    <t>Lifetime Net Sales FY2019 as of 05/31/2018</t>
  </si>
  <si>
    <t>Units sold since 12/31/2018</t>
  </si>
  <si>
    <t>Revenue since     12 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</si>
</sst>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"/>
    <numFmt numFmtId="166" formatCode="[$-409]mmm\-yy;@"/>
    <numFmt numFmtId="168" formatCode="\$#,##0;\(\$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5" fillId="0" borderId="6" xfId="2" applyFont="1" applyFill="1" applyBorder="1" applyAlignment="1">
      <alignment wrapText="1"/>
    </xf>
    <xf numFmtId="0" fontId="4" fillId="3" borderId="6" xfId="0" applyFont="1" applyFill="1" applyBorder="1" applyAlignment="1">
      <alignment horizontal="right" wrapText="1"/>
    </xf>
    <xf numFmtId="164" fontId="3" fillId="0" borderId="0" xfId="0" applyNumberFormat="1" applyFont="1" applyAlignment="1">
      <alignment wrapText="1"/>
    </xf>
    <xf numFmtId="165" fontId="0" fillId="0" borderId="0" xfId="0" applyNumberFormat="1" applyAlignment="1">
      <alignment wrapText="1"/>
    </xf>
    <xf numFmtId="0" fontId="4" fillId="3" borderId="6" xfId="0" applyFont="1" applyFill="1" applyBorder="1" applyAlignment="1">
      <alignment horizontal="left" vertical="center" wrapText="1"/>
    </xf>
    <xf numFmtId="165" fontId="4" fillId="3" borderId="6" xfId="0" applyNumberFormat="1" applyFont="1" applyFill="1" applyBorder="1" applyAlignment="1">
      <alignment horizontal="left" vertical="center" wrapText="1"/>
    </xf>
    <xf numFmtId="164" fontId="5" fillId="0" borderId="6" xfId="2" applyNumberFormat="1" applyFont="1" applyFill="1" applyBorder="1" applyAlignment="1">
      <alignment horizontal="left" wrapText="1"/>
    </xf>
    <xf numFmtId="166" fontId="5" fillId="0" borderId="6" xfId="2" applyNumberFormat="1" applyFont="1" applyFill="1" applyBorder="1" applyAlignment="1">
      <alignment wrapText="1"/>
    </xf>
    <xf numFmtId="3" fontId="5" fillId="0" borderId="6" xfId="2" applyNumberFormat="1" applyFont="1" applyFill="1" applyBorder="1" applyAlignment="1">
      <alignment wrapText="1"/>
    </xf>
    <xf numFmtId="44" fontId="5" fillId="0" borderId="6" xfId="1" applyFont="1" applyFill="1" applyBorder="1" applyAlignment="1">
      <alignment wrapText="1"/>
    </xf>
    <xf numFmtId="42" fontId="5" fillId="0" borderId="6" xfId="2" applyNumberFormat="1" applyFont="1" applyFill="1" applyBorder="1" applyAlignment="1">
      <alignment wrapText="1"/>
    </xf>
    <xf numFmtId="1" fontId="6" fillId="0" borderId="6" xfId="0" applyNumberFormat="1" applyFont="1" applyBorder="1" applyAlignment="1">
      <alignment horizontal="left" wrapText="1"/>
    </xf>
    <xf numFmtId="164" fontId="5" fillId="0" borderId="0" xfId="2" applyNumberFormat="1" applyFont="1" applyFill="1" applyBorder="1" applyAlignment="1">
      <alignment horizontal="left" wrapText="1"/>
    </xf>
    <xf numFmtId="164" fontId="7" fillId="3" borderId="6" xfId="0" applyNumberFormat="1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4" fillId="3" borderId="5" xfId="0" applyFont="1" applyFill="1" applyBorder="1" applyAlignment="1">
      <alignment horizontal="left" vertical="center" wrapText="1"/>
    </xf>
    <xf numFmtId="1" fontId="0" fillId="0" borderId="0" xfId="0" applyNumberFormat="1" applyAlignment="1">
      <alignment wrapText="1"/>
    </xf>
    <xf numFmtId="165" fontId="4" fillId="3" borderId="5" xfId="0" applyNumberFormat="1" applyFont="1" applyFill="1" applyBorder="1" applyAlignment="1">
      <alignment horizontal="left" vertical="center" wrapText="1"/>
    </xf>
    <xf numFmtId="165" fontId="4" fillId="4" borderId="5" xfId="0" applyNumberFormat="1" applyFont="1" applyFill="1" applyBorder="1" applyAlignment="1">
      <alignment horizontal="left" vertical="center" wrapText="1"/>
    </xf>
    <xf numFmtId="44" fontId="5" fillId="4" borderId="6" xfId="1" applyFont="1" applyFill="1" applyBorder="1" applyAlignment="1">
      <alignment wrapText="1"/>
    </xf>
    <xf numFmtId="0" fontId="4" fillId="4" borderId="5" xfId="0" applyFont="1" applyFill="1" applyBorder="1" applyAlignment="1">
      <alignment horizontal="left" vertical="center" wrapText="1"/>
    </xf>
    <xf numFmtId="3" fontId="5" fillId="4" borderId="6" xfId="2" applyNumberFormat="1" applyFont="1" applyFill="1" applyBorder="1" applyAlignment="1">
      <alignment wrapText="1"/>
    </xf>
    <xf numFmtId="1" fontId="4" fillId="5" borderId="5" xfId="0" applyNumberFormat="1" applyFont="1" applyFill="1" applyBorder="1" applyAlignment="1">
      <alignment horizontal="left" vertical="center" wrapText="1"/>
    </xf>
    <xf numFmtId="165" fontId="4" fillId="5" borderId="5" xfId="0" applyNumberFormat="1" applyFont="1" applyFill="1" applyBorder="1" applyAlignment="1">
      <alignment horizontal="left" vertical="center" wrapText="1"/>
    </xf>
    <xf numFmtId="1" fontId="5" fillId="5" borderId="6" xfId="1" applyNumberFormat="1" applyFont="1" applyFill="1" applyBorder="1" applyAlignment="1">
      <alignment wrapText="1"/>
    </xf>
    <xf numFmtId="44" fontId="5" fillId="5" borderId="6" xfId="1" applyFont="1" applyFill="1" applyBorder="1" applyAlignment="1">
      <alignment wrapText="1"/>
    </xf>
    <xf numFmtId="0" fontId="4" fillId="6" borderId="5" xfId="0" applyFont="1" applyFill="1" applyBorder="1" applyAlignment="1">
      <alignment horizontal="left" vertical="center" wrapText="1"/>
    </xf>
    <xf numFmtId="165" fontId="4" fillId="6" borderId="5" xfId="0" applyNumberFormat="1" applyFont="1" applyFill="1" applyBorder="1" applyAlignment="1">
      <alignment horizontal="left" vertical="center" wrapText="1"/>
    </xf>
    <xf numFmtId="3" fontId="5" fillId="6" borderId="6" xfId="2" applyNumberFormat="1" applyFont="1" applyFill="1" applyBorder="1" applyAlignment="1">
      <alignment wrapText="1"/>
    </xf>
    <xf numFmtId="44" fontId="5" fillId="6" borderId="6" xfId="1" applyFont="1" applyFill="1" applyBorder="1" applyAlignment="1">
      <alignment wrapText="1"/>
    </xf>
    <xf numFmtId="1" fontId="4" fillId="6" borderId="5" xfId="0" applyNumberFormat="1" applyFont="1" applyFill="1" applyBorder="1" applyAlignment="1">
      <alignment horizontal="left" vertical="center" wrapText="1"/>
    </xf>
    <xf numFmtId="44" fontId="0" fillId="0" borderId="0" xfId="0" applyNumberFormat="1" applyAlignment="1">
      <alignment wrapText="1"/>
    </xf>
    <xf numFmtId="1" fontId="5" fillId="6" borderId="6" xfId="1" applyNumberFormat="1" applyFont="1" applyFill="1" applyBorder="1" applyAlignment="1">
      <alignment wrapText="1"/>
    </xf>
    <xf numFmtId="1" fontId="6" fillId="6" borderId="9" xfId="0" applyNumberFormat="1" applyFont="1" applyFill="1" applyBorder="1" applyAlignment="1">
      <alignment horizontal="right" vertical="center"/>
    </xf>
    <xf numFmtId="44" fontId="8" fillId="6" borderId="9" xfId="0" applyNumberFormat="1" applyFont="1" applyFill="1" applyBorder="1" applyAlignment="1">
      <alignment horizontal="right" vertical="center"/>
    </xf>
    <xf numFmtId="44" fontId="5" fillId="6" borderId="6" xfId="1" applyNumberFormat="1" applyFont="1" applyFill="1" applyBorder="1" applyAlignment="1">
      <alignment wrapText="1"/>
    </xf>
    <xf numFmtId="1" fontId="8" fillId="6" borderId="9" xfId="0" applyNumberFormat="1" applyFont="1" applyFill="1" applyBorder="1" applyAlignment="1">
      <alignment horizontal="right" vertical="center"/>
    </xf>
    <xf numFmtId="168" fontId="8" fillId="6" borderId="9" xfId="0" applyNumberFormat="1" applyFont="1" applyFill="1" applyBorder="1" applyAlignment="1">
      <alignment horizontal="right" vertical="center"/>
    </xf>
    <xf numFmtId="1" fontId="5" fillId="5" borderId="6" xfId="2" applyNumberFormat="1" applyFont="1" applyFill="1" applyBorder="1" applyAlignment="1">
      <alignment wrapText="1"/>
    </xf>
    <xf numFmtId="44" fontId="5" fillId="5" borderId="6" xfId="2" applyNumberFormat="1" applyFont="1" applyFill="1" applyBorder="1" applyAlignment="1">
      <alignment wrapText="1"/>
    </xf>
    <xf numFmtId="1" fontId="4" fillId="7" borderId="5" xfId="0" applyNumberFormat="1" applyFont="1" applyFill="1" applyBorder="1" applyAlignment="1">
      <alignment horizontal="left" vertical="center" wrapText="1"/>
    </xf>
    <xf numFmtId="165" fontId="4" fillId="7" borderId="5" xfId="0" applyNumberFormat="1" applyFont="1" applyFill="1" applyBorder="1" applyAlignment="1">
      <alignment horizontal="left" vertical="center" wrapText="1"/>
    </xf>
    <xf numFmtId="1" fontId="5" fillId="7" borderId="6" xfId="1" applyNumberFormat="1" applyFont="1" applyFill="1" applyBorder="1" applyAlignment="1">
      <alignment wrapText="1"/>
    </xf>
    <xf numFmtId="44" fontId="5" fillId="7" borderId="6" xfId="1" applyFont="1" applyFill="1" applyBorder="1" applyAlignment="1">
      <alignment wrapText="1"/>
    </xf>
    <xf numFmtId="3" fontId="8" fillId="7" borderId="9" xfId="0" applyNumberFormat="1" applyFont="1" applyFill="1" applyBorder="1" applyAlignment="1">
      <alignment horizontal="right" vertical="center"/>
    </xf>
    <xf numFmtId="168" fontId="6" fillId="7" borderId="9" xfId="0" applyNumberFormat="1" applyFont="1" applyFill="1" applyBorder="1" applyAlignment="1">
      <alignment horizontal="right" vertical="center"/>
    </xf>
    <xf numFmtId="2" fontId="5" fillId="7" borderId="6" xfId="1" applyNumberFormat="1" applyFont="1" applyFill="1" applyBorder="1" applyAlignment="1">
      <alignment wrapText="1"/>
    </xf>
    <xf numFmtId="1" fontId="5" fillId="7" borderId="0" xfId="1" applyNumberFormat="1" applyFont="1" applyFill="1" applyBorder="1" applyAlignment="1">
      <alignment wrapText="1"/>
    </xf>
    <xf numFmtId="44" fontId="5" fillId="7" borderId="0" xfId="1" applyFont="1" applyFill="1" applyBorder="1" applyAlignment="1">
      <alignment wrapText="1"/>
    </xf>
    <xf numFmtId="44" fontId="0" fillId="3" borderId="6" xfId="1" applyFont="1" applyFill="1" applyBorder="1" applyAlignment="1">
      <alignment wrapText="1"/>
    </xf>
    <xf numFmtId="1" fontId="5" fillId="0" borderId="6" xfId="1" applyNumberFormat="1" applyFont="1" applyFill="1" applyBorder="1" applyAlignment="1">
      <alignment wrapText="1"/>
    </xf>
    <xf numFmtId="1" fontId="0" fillId="3" borderId="6" xfId="1" applyNumberFormat="1" applyFont="1" applyFill="1" applyBorder="1" applyAlignment="1">
      <alignment wrapText="1"/>
    </xf>
    <xf numFmtId="165" fontId="4" fillId="7" borderId="11" xfId="0" applyNumberFormat="1" applyFont="1" applyFill="1" applyBorder="1" applyAlignment="1">
      <alignment horizontal="left" vertical="center" wrapText="1"/>
    </xf>
    <xf numFmtId="1" fontId="4" fillId="7" borderId="6" xfId="0" applyNumberFormat="1" applyFont="1" applyFill="1" applyBorder="1" applyAlignment="1">
      <alignment horizontal="center" vertical="center" wrapText="1"/>
    </xf>
    <xf numFmtId="1" fontId="4" fillId="7" borderId="6" xfId="0" applyNumberFormat="1" applyFont="1" applyFill="1" applyBorder="1" applyAlignment="1">
      <alignment horizontal="left" vertical="center" wrapText="1"/>
    </xf>
    <xf numFmtId="165" fontId="4" fillId="7" borderId="6" xfId="0" applyNumberFormat="1" applyFont="1" applyFill="1" applyBorder="1" applyAlignment="1">
      <alignment horizontal="left" vertical="center" wrapText="1"/>
    </xf>
    <xf numFmtId="1" fontId="5" fillId="7" borderId="6" xfId="2" applyNumberFormat="1" applyFont="1" applyFill="1" applyBorder="1" applyAlignment="1">
      <alignment wrapText="1"/>
    </xf>
    <xf numFmtId="1" fontId="0" fillId="7" borderId="6" xfId="0" applyNumberFormat="1" applyFont="1" applyFill="1" applyBorder="1" applyAlignment="1">
      <alignment wrapText="1"/>
    </xf>
    <xf numFmtId="44" fontId="0" fillId="7" borderId="6" xfId="1" applyFont="1" applyFill="1" applyBorder="1" applyAlignment="1">
      <alignment wrapText="1"/>
    </xf>
    <xf numFmtId="1" fontId="0" fillId="5" borderId="6" xfId="0" applyNumberFormat="1" applyFont="1" applyFill="1" applyBorder="1" applyAlignment="1">
      <alignment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164" fontId="4" fillId="3" borderId="5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1" fontId="4" fillId="5" borderId="7" xfId="0" applyNumberFormat="1" applyFont="1" applyFill="1" applyBorder="1" applyAlignment="1">
      <alignment horizontal="center" vertical="center" wrapText="1"/>
    </xf>
    <xf numFmtId="1" fontId="4" fillId="5" borderId="8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 vertical="center" wrapText="1"/>
    </xf>
    <xf numFmtId="1" fontId="4" fillId="7" borderId="7" xfId="0" applyNumberFormat="1" applyFont="1" applyFill="1" applyBorder="1" applyAlignment="1">
      <alignment horizontal="center" vertical="center" wrapText="1"/>
    </xf>
    <xf numFmtId="1" fontId="4" fillId="7" borderId="8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" fontId="4" fillId="7" borderId="10" xfId="0" applyNumberFormat="1" applyFont="1" applyFill="1" applyBorder="1" applyAlignment="1">
      <alignment horizontal="center" vertical="center" wrapText="1"/>
    </xf>
    <xf numFmtId="1" fontId="5" fillId="5" borderId="6" xfId="3" applyNumberFormat="1" applyFont="1" applyFill="1" applyBorder="1" applyAlignment="1">
      <alignment wrapText="1"/>
    </xf>
  </cellXfs>
  <cellStyles count="4">
    <cellStyle name="Comma" xfId="3" builtinId="3"/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\data\PUB\Editions\Share\Editions%20Marketing\sales%20&amp;%20inventory\neal-schuman\LITAguideTECHSET_FY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LITA Publications"/>
      <sheetName val="PBD FY17"/>
      <sheetName val="PBD Lifetime"/>
      <sheetName val="BK FY17"/>
      <sheetName val="All BK"/>
      <sheetName val="HTD"/>
      <sheetName val="FY14"/>
    </sheetNames>
    <sheetDataSet>
      <sheetData sheetId="0">
        <row r="4">
          <cell r="A4">
            <v>9781555706128</v>
          </cell>
        </row>
        <row r="5">
          <cell r="A5">
            <v>9781555706609</v>
          </cell>
        </row>
        <row r="6">
          <cell r="A6">
            <v>9781555706203</v>
          </cell>
        </row>
        <row r="7">
          <cell r="A7">
            <v>9781555707088</v>
          </cell>
        </row>
        <row r="8">
          <cell r="A8">
            <v>9781555707132</v>
          </cell>
        </row>
        <row r="9">
          <cell r="A9">
            <v>9781555707118</v>
          </cell>
        </row>
        <row r="10">
          <cell r="A10">
            <v>9781555707071</v>
          </cell>
        </row>
        <row r="11">
          <cell r="A11">
            <v>9781555707057</v>
          </cell>
        </row>
        <row r="12">
          <cell r="A12">
            <v>9781555707101</v>
          </cell>
        </row>
        <row r="13">
          <cell r="A13">
            <v>9781555707064</v>
          </cell>
        </row>
        <row r="14">
          <cell r="A14">
            <v>9781555707040</v>
          </cell>
        </row>
        <row r="15">
          <cell r="A15">
            <v>9781555707125</v>
          </cell>
        </row>
        <row r="16">
          <cell r="A16">
            <v>9781555707095</v>
          </cell>
        </row>
        <row r="17">
          <cell r="A17">
            <v>9781555707149</v>
          </cell>
        </row>
        <row r="18">
          <cell r="A18">
            <v>9781555707491</v>
          </cell>
        </row>
        <row r="19">
          <cell r="A19">
            <v>9781555707484</v>
          </cell>
        </row>
        <row r="20">
          <cell r="A20">
            <v>9781555707750</v>
          </cell>
        </row>
        <row r="21">
          <cell r="A21">
            <v>9781555707637</v>
          </cell>
        </row>
        <row r="22">
          <cell r="A22">
            <v>9781555707859</v>
          </cell>
        </row>
        <row r="23">
          <cell r="A23">
            <v>9781555707835</v>
          </cell>
        </row>
        <row r="24">
          <cell r="A24">
            <v>9781555707842</v>
          </cell>
        </row>
        <row r="25">
          <cell r="A25">
            <v>9781555707781</v>
          </cell>
        </row>
        <row r="26">
          <cell r="A26">
            <v>9781555707798</v>
          </cell>
        </row>
        <row r="27">
          <cell r="A27">
            <v>9781555707873</v>
          </cell>
        </row>
        <row r="28">
          <cell r="A28">
            <v>9781555707866</v>
          </cell>
        </row>
        <row r="29">
          <cell r="A29">
            <v>9781555707811</v>
          </cell>
        </row>
        <row r="30">
          <cell r="A30">
            <v>9781555707828</v>
          </cell>
        </row>
        <row r="31">
          <cell r="A31">
            <v>9781555707804</v>
          </cell>
        </row>
        <row r="32">
          <cell r="A32">
            <v>9781555708092</v>
          </cell>
        </row>
        <row r="33">
          <cell r="A33">
            <v>9781555707675</v>
          </cell>
        </row>
        <row r="34">
          <cell r="A34">
            <v>74007675</v>
          </cell>
        </row>
        <row r="35">
          <cell r="A35">
            <v>77007675</v>
          </cell>
        </row>
        <row r="36">
          <cell r="A36">
            <v>9781555708771</v>
          </cell>
        </row>
        <row r="37">
          <cell r="A37">
            <v>74008771</v>
          </cell>
        </row>
        <row r="38">
          <cell r="A38">
            <v>77008771</v>
          </cell>
        </row>
        <row r="39">
          <cell r="A39">
            <v>9781555708788</v>
          </cell>
        </row>
        <row r="40">
          <cell r="A40">
            <v>74008788</v>
          </cell>
        </row>
        <row r="41">
          <cell r="A41">
            <v>77008788</v>
          </cell>
        </row>
        <row r="42">
          <cell r="A42">
            <v>9781555708801</v>
          </cell>
        </row>
        <row r="43">
          <cell r="A43">
            <v>74008801</v>
          </cell>
        </row>
        <row r="44">
          <cell r="A44">
            <v>77008801</v>
          </cell>
        </row>
        <row r="45">
          <cell r="A45">
            <v>9781555708993</v>
          </cell>
        </row>
        <row r="46">
          <cell r="A46">
            <v>74008993</v>
          </cell>
        </row>
        <row r="47">
          <cell r="A47">
            <v>77008993</v>
          </cell>
        </row>
        <row r="48">
          <cell r="A48">
            <v>9781555708979</v>
          </cell>
        </row>
        <row r="49">
          <cell r="A49">
            <v>74008979</v>
          </cell>
        </row>
        <row r="50">
          <cell r="A50">
            <v>77008979</v>
          </cell>
        </row>
        <row r="51">
          <cell r="A51">
            <v>9781555708580</v>
          </cell>
        </row>
        <row r="52">
          <cell r="A52">
            <v>74008580</v>
          </cell>
        </row>
        <row r="53">
          <cell r="A53">
            <v>77008580</v>
          </cell>
        </row>
        <row r="54">
          <cell r="A54">
            <v>9781555709693</v>
          </cell>
        </row>
        <row r="55">
          <cell r="A55">
            <v>74009693</v>
          </cell>
        </row>
        <row r="56">
          <cell r="A56">
            <v>77009693</v>
          </cell>
        </row>
        <row r="57">
          <cell r="A57">
            <v>9781555709723</v>
          </cell>
        </row>
        <row r="58">
          <cell r="A58">
            <v>74009723</v>
          </cell>
        </row>
        <row r="59">
          <cell r="A59">
            <v>77009723</v>
          </cell>
        </row>
        <row r="60">
          <cell r="A60">
            <v>9781555709686</v>
          </cell>
        </row>
        <row r="61">
          <cell r="A61">
            <v>74009686</v>
          </cell>
        </row>
        <row r="62">
          <cell r="A62">
            <v>77009686</v>
          </cell>
        </row>
        <row r="63">
          <cell r="A63">
            <v>9781555709907</v>
          </cell>
        </row>
        <row r="64">
          <cell r="A64">
            <v>74009907</v>
          </cell>
        </row>
        <row r="65">
          <cell r="A65">
            <v>77009907</v>
          </cell>
        </row>
        <row r="66">
          <cell r="A66">
            <v>9781555709945</v>
          </cell>
        </row>
        <row r="67">
          <cell r="A67">
            <v>9780838912287</v>
          </cell>
        </row>
        <row r="68">
          <cell r="A68">
            <v>74002287</v>
          </cell>
        </row>
        <row r="69">
          <cell r="A69">
            <v>77002287</v>
          </cell>
        </row>
        <row r="70">
          <cell r="A70">
            <v>9780838912355</v>
          </cell>
        </row>
        <row r="71">
          <cell r="A71">
            <v>74002355</v>
          </cell>
        </row>
        <row r="72">
          <cell r="A72">
            <v>77002355</v>
          </cell>
        </row>
        <row r="73">
          <cell r="A73">
            <v>9780838913017</v>
          </cell>
        </row>
        <row r="74">
          <cell r="A74">
            <v>9780838913147</v>
          </cell>
        </row>
        <row r="75">
          <cell r="A75">
            <v>74003147</v>
          </cell>
        </row>
        <row r="76">
          <cell r="A76">
            <v>77003147</v>
          </cell>
        </row>
        <row r="77">
          <cell r="A77">
            <v>9780838913154</v>
          </cell>
        </row>
        <row r="78">
          <cell r="A78">
            <v>74003154</v>
          </cell>
        </row>
        <row r="79">
          <cell r="A79">
            <v>77003154</v>
          </cell>
        </row>
      </sheetData>
      <sheetData sheetId="1">
        <row r="1">
          <cell r="F1" t="str">
            <v>Net Sales $</v>
          </cell>
          <cell r="G1" t="str">
            <v>Net Sales Qty</v>
          </cell>
        </row>
        <row r="2">
          <cell r="F2">
            <v>368.51</v>
          </cell>
          <cell r="G2">
            <v>16</v>
          </cell>
          <cell r="J2">
            <v>9781555709907</v>
          </cell>
        </row>
        <row r="3">
          <cell r="F3">
            <v>169</v>
          </cell>
          <cell r="G3">
            <v>4</v>
          </cell>
          <cell r="J3">
            <v>9780838913147</v>
          </cell>
        </row>
        <row r="4">
          <cell r="F4">
            <v>157.22</v>
          </cell>
          <cell r="G4">
            <v>4</v>
          </cell>
          <cell r="J4">
            <v>9781555708801</v>
          </cell>
        </row>
        <row r="5">
          <cell r="F5">
            <v>149.68</v>
          </cell>
          <cell r="G5">
            <v>4</v>
          </cell>
          <cell r="J5">
            <v>9781555709723</v>
          </cell>
        </row>
        <row r="6">
          <cell r="F6">
            <v>132</v>
          </cell>
          <cell r="G6">
            <v>3</v>
          </cell>
          <cell r="J6">
            <v>9781555709945</v>
          </cell>
        </row>
        <row r="7">
          <cell r="F7">
            <v>78.88</v>
          </cell>
          <cell r="G7">
            <v>5</v>
          </cell>
          <cell r="J7">
            <v>9781555707675</v>
          </cell>
        </row>
        <row r="8">
          <cell r="F8">
            <v>117.1</v>
          </cell>
          <cell r="G8">
            <v>3</v>
          </cell>
          <cell r="J8">
            <v>9780838913154</v>
          </cell>
        </row>
        <row r="9">
          <cell r="F9">
            <v>95.04</v>
          </cell>
          <cell r="G9">
            <v>2</v>
          </cell>
          <cell r="J9">
            <v>9781555707750</v>
          </cell>
        </row>
        <row r="10">
          <cell r="F10">
            <v>72</v>
          </cell>
          <cell r="G10">
            <v>2</v>
          </cell>
          <cell r="J10">
            <v>9781555707637</v>
          </cell>
        </row>
        <row r="11">
          <cell r="F11">
            <v>71.02</v>
          </cell>
          <cell r="G11">
            <v>2</v>
          </cell>
          <cell r="J11">
            <v>9781555708979</v>
          </cell>
        </row>
        <row r="12">
          <cell r="F12">
            <v>60.05</v>
          </cell>
          <cell r="G12">
            <v>2</v>
          </cell>
          <cell r="J12">
            <v>9780838912287</v>
          </cell>
        </row>
        <row r="13">
          <cell r="F13">
            <v>55.27</v>
          </cell>
          <cell r="G13">
            <v>2</v>
          </cell>
          <cell r="J13">
            <v>9781555709686</v>
          </cell>
        </row>
        <row r="14">
          <cell r="F14">
            <v>40.200000000000003</v>
          </cell>
          <cell r="G14">
            <v>1</v>
          </cell>
          <cell r="J14">
            <v>9781555707484</v>
          </cell>
        </row>
        <row r="15">
          <cell r="F15">
            <v>39</v>
          </cell>
          <cell r="G15">
            <v>1</v>
          </cell>
          <cell r="J15">
            <v>9780838913017</v>
          </cell>
        </row>
        <row r="16">
          <cell r="F16">
            <v>27.6</v>
          </cell>
          <cell r="G16">
            <v>2</v>
          </cell>
          <cell r="J16">
            <v>9781555708580</v>
          </cell>
        </row>
        <row r="17">
          <cell r="F17">
            <v>25.39</v>
          </cell>
          <cell r="G17">
            <v>2</v>
          </cell>
          <cell r="J17">
            <v>9781555707811</v>
          </cell>
        </row>
        <row r="18">
          <cell r="F18">
            <v>3.5300000000000002</v>
          </cell>
          <cell r="G18">
            <v>1</v>
          </cell>
          <cell r="J18">
            <v>9781555708993</v>
          </cell>
        </row>
        <row r="19">
          <cell r="F19">
            <v>2.97</v>
          </cell>
          <cell r="G19">
            <v>1</v>
          </cell>
          <cell r="J19">
            <v>9781555707798</v>
          </cell>
        </row>
        <row r="20">
          <cell r="F20">
            <v>2.83</v>
          </cell>
          <cell r="G20">
            <v>1</v>
          </cell>
          <cell r="J20">
            <v>9781555707828</v>
          </cell>
        </row>
        <row r="21">
          <cell r="F21">
            <v>2.5100000000000002</v>
          </cell>
          <cell r="G21">
            <v>1</v>
          </cell>
          <cell r="J21">
            <v>9781555708788</v>
          </cell>
        </row>
        <row r="22">
          <cell r="F22">
            <v>1.3900000000000001</v>
          </cell>
          <cell r="G22">
            <v>1</v>
          </cell>
          <cell r="J22">
            <v>9781555707781</v>
          </cell>
        </row>
        <row r="23">
          <cell r="F23">
            <v>1.3900000000000001</v>
          </cell>
          <cell r="G23">
            <v>1</v>
          </cell>
          <cell r="J23">
            <v>9781555707804</v>
          </cell>
        </row>
        <row r="24">
          <cell r="F24">
            <v>1.3900000000000001</v>
          </cell>
          <cell r="G24">
            <v>1</v>
          </cell>
          <cell r="J24">
            <v>9781555707835</v>
          </cell>
        </row>
        <row r="25">
          <cell r="F25">
            <v>1.3900000000000001</v>
          </cell>
          <cell r="G25">
            <v>1</v>
          </cell>
          <cell r="J25">
            <v>9781555707859</v>
          </cell>
        </row>
        <row r="26">
          <cell r="F26">
            <v>1.36</v>
          </cell>
          <cell r="G26">
            <v>1</v>
          </cell>
          <cell r="J26">
            <v>9781555708771</v>
          </cell>
        </row>
        <row r="27">
          <cell r="F27">
            <v>1.25</v>
          </cell>
          <cell r="G27">
            <v>1</v>
          </cell>
          <cell r="J27">
            <v>9781555707873</v>
          </cell>
        </row>
        <row r="28">
          <cell r="F28">
            <v>0.98</v>
          </cell>
          <cell r="G28">
            <v>1</v>
          </cell>
          <cell r="J28">
            <v>9780838912355</v>
          </cell>
        </row>
        <row r="29">
          <cell r="F29">
            <v>0.98</v>
          </cell>
          <cell r="G29">
            <v>1</v>
          </cell>
          <cell r="J29">
            <v>9781555707842</v>
          </cell>
        </row>
        <row r="30">
          <cell r="F30">
            <v>0.94000000000000006</v>
          </cell>
          <cell r="G30">
            <v>1</v>
          </cell>
          <cell r="J30">
            <v>9781555707866</v>
          </cell>
        </row>
        <row r="31">
          <cell r="F31">
            <v>0.78</v>
          </cell>
          <cell r="G31">
            <v>1</v>
          </cell>
          <cell r="J31">
            <v>9781555709693</v>
          </cell>
        </row>
        <row r="32">
          <cell r="F32">
            <v>0</v>
          </cell>
          <cell r="G32">
            <v>2</v>
          </cell>
          <cell r="J32">
            <v>9781555707064</v>
          </cell>
        </row>
      </sheetData>
      <sheetData sheetId="2">
        <row r="1">
          <cell r="F1" t="str">
            <v>Net Sales $</v>
          </cell>
          <cell r="G1" t="str">
            <v>Net Sales Qty</v>
          </cell>
        </row>
        <row r="2">
          <cell r="F2">
            <v>144030.60999999999</v>
          </cell>
          <cell r="G2">
            <v>378</v>
          </cell>
          <cell r="J2">
            <v>9781555707149</v>
          </cell>
        </row>
        <row r="3">
          <cell r="F3">
            <v>60816.619999999995</v>
          </cell>
          <cell r="G3">
            <v>1198</v>
          </cell>
          <cell r="J3">
            <v>9781555708801</v>
          </cell>
        </row>
        <row r="4">
          <cell r="F4">
            <v>59452</v>
          </cell>
          <cell r="G4">
            <v>120</v>
          </cell>
          <cell r="J4">
            <v>9781555708092</v>
          </cell>
        </row>
        <row r="5">
          <cell r="F5">
            <v>50130.119999999988</v>
          </cell>
          <cell r="G5">
            <v>1581</v>
          </cell>
          <cell r="J5">
            <v>9781555707118</v>
          </cell>
        </row>
        <row r="6">
          <cell r="F6">
            <v>46423.520000000004</v>
          </cell>
          <cell r="G6">
            <v>954</v>
          </cell>
          <cell r="J6">
            <v>9781555706203</v>
          </cell>
        </row>
        <row r="7">
          <cell r="F7">
            <v>45077.619999999995</v>
          </cell>
          <cell r="G7">
            <v>945</v>
          </cell>
          <cell r="J7">
            <v>9781555706609</v>
          </cell>
        </row>
        <row r="8">
          <cell r="F8">
            <v>41320.369999999995</v>
          </cell>
          <cell r="G8">
            <v>1371</v>
          </cell>
          <cell r="J8">
            <v>9781555707088</v>
          </cell>
        </row>
        <row r="9">
          <cell r="F9">
            <v>41457.69</v>
          </cell>
          <cell r="G9">
            <v>975</v>
          </cell>
          <cell r="J9">
            <v>9780838912287</v>
          </cell>
        </row>
        <row r="10">
          <cell r="F10">
            <v>40514.51999999999</v>
          </cell>
          <cell r="G10">
            <v>1344</v>
          </cell>
          <cell r="J10">
            <v>9781555707064</v>
          </cell>
        </row>
        <row r="11">
          <cell r="F11">
            <v>39184.32</v>
          </cell>
          <cell r="G11">
            <v>1319</v>
          </cell>
          <cell r="J11">
            <v>9781555707040</v>
          </cell>
        </row>
        <row r="12">
          <cell r="F12">
            <v>35431.87999999999</v>
          </cell>
          <cell r="G12">
            <v>752</v>
          </cell>
          <cell r="J12">
            <v>9781555707675</v>
          </cell>
        </row>
        <row r="13">
          <cell r="F13">
            <v>37031.32</v>
          </cell>
          <cell r="G13">
            <v>1281</v>
          </cell>
          <cell r="J13">
            <v>9781555707132</v>
          </cell>
        </row>
        <row r="14">
          <cell r="F14">
            <v>37641.890000000014</v>
          </cell>
          <cell r="G14">
            <v>830</v>
          </cell>
          <cell r="J14">
            <v>9781555706128</v>
          </cell>
        </row>
        <row r="15">
          <cell r="F15">
            <v>36825.46</v>
          </cell>
          <cell r="G15">
            <v>1324</v>
          </cell>
          <cell r="J15">
            <v>9781555709723</v>
          </cell>
        </row>
        <row r="16">
          <cell r="F16">
            <v>32991.630000000005</v>
          </cell>
          <cell r="G16">
            <v>865</v>
          </cell>
          <cell r="J16">
            <v>9781555709907</v>
          </cell>
        </row>
        <row r="17">
          <cell r="F17">
            <v>29949.909999999985</v>
          </cell>
          <cell r="G17">
            <v>565</v>
          </cell>
          <cell r="J17">
            <v>9781555707750</v>
          </cell>
        </row>
        <row r="18">
          <cell r="F18">
            <v>31842.720000000001</v>
          </cell>
          <cell r="G18">
            <v>1150</v>
          </cell>
          <cell r="J18">
            <v>9781555707095</v>
          </cell>
        </row>
        <row r="19">
          <cell r="F19">
            <v>29876.829999999994</v>
          </cell>
          <cell r="G19">
            <v>642</v>
          </cell>
          <cell r="J19">
            <v>9781555708580</v>
          </cell>
        </row>
        <row r="20">
          <cell r="F20">
            <v>30529.519999999997</v>
          </cell>
          <cell r="G20">
            <v>1113</v>
          </cell>
          <cell r="J20">
            <v>9781555707101</v>
          </cell>
        </row>
        <row r="21">
          <cell r="F21">
            <v>28896.770000000004</v>
          </cell>
          <cell r="G21">
            <v>1070</v>
          </cell>
          <cell r="J21">
            <v>9781555707057</v>
          </cell>
        </row>
        <row r="22">
          <cell r="F22">
            <v>28753.469999999994</v>
          </cell>
          <cell r="G22">
            <v>1070</v>
          </cell>
          <cell r="J22">
            <v>9781555707071</v>
          </cell>
        </row>
        <row r="23">
          <cell r="F23">
            <v>26569.33</v>
          </cell>
          <cell r="G23">
            <v>805</v>
          </cell>
          <cell r="J23">
            <v>9781555707491</v>
          </cell>
        </row>
        <row r="24">
          <cell r="F24">
            <v>24838.890000000007</v>
          </cell>
          <cell r="G24">
            <v>974</v>
          </cell>
          <cell r="J24">
            <v>9781555707125</v>
          </cell>
        </row>
        <row r="25">
          <cell r="F25">
            <v>20695.91</v>
          </cell>
          <cell r="G25">
            <v>421</v>
          </cell>
          <cell r="J25">
            <v>9781555708979</v>
          </cell>
        </row>
        <row r="26">
          <cell r="F26">
            <v>21172.73</v>
          </cell>
          <cell r="G26">
            <v>672</v>
          </cell>
          <cell r="J26">
            <v>9781555707798</v>
          </cell>
        </row>
        <row r="27">
          <cell r="F27">
            <v>19390.209999999992</v>
          </cell>
          <cell r="G27">
            <v>469</v>
          </cell>
          <cell r="J27">
            <v>9781555709693</v>
          </cell>
        </row>
        <row r="28">
          <cell r="F28">
            <v>19110.919999999998</v>
          </cell>
          <cell r="G28">
            <v>424</v>
          </cell>
          <cell r="J28">
            <v>9781555709945</v>
          </cell>
        </row>
        <row r="29">
          <cell r="F29">
            <v>16408.580000000002</v>
          </cell>
          <cell r="G29">
            <v>309</v>
          </cell>
          <cell r="J29">
            <v>9781555709686</v>
          </cell>
        </row>
        <row r="30">
          <cell r="F30">
            <v>16687.29</v>
          </cell>
          <cell r="G30">
            <v>510</v>
          </cell>
          <cell r="J30">
            <v>9781555707859</v>
          </cell>
        </row>
        <row r="31">
          <cell r="F31">
            <v>16067.75</v>
          </cell>
          <cell r="G31">
            <v>348</v>
          </cell>
          <cell r="J31">
            <v>9781555708993</v>
          </cell>
        </row>
        <row r="32">
          <cell r="F32">
            <v>15136.489999999996</v>
          </cell>
          <cell r="G32">
            <v>425</v>
          </cell>
          <cell r="J32">
            <v>9781555708771</v>
          </cell>
        </row>
        <row r="33">
          <cell r="F33">
            <v>15673.599999999999</v>
          </cell>
          <cell r="G33">
            <v>283</v>
          </cell>
          <cell r="J33">
            <v>9781555707637</v>
          </cell>
        </row>
        <row r="34">
          <cell r="F34">
            <v>14391.030000000002</v>
          </cell>
          <cell r="G34">
            <v>496</v>
          </cell>
          <cell r="J34">
            <v>9781555707811</v>
          </cell>
        </row>
        <row r="35">
          <cell r="F35">
            <v>13370.860000000002</v>
          </cell>
          <cell r="G35">
            <v>299</v>
          </cell>
          <cell r="J35">
            <v>9781555708788</v>
          </cell>
        </row>
        <row r="36">
          <cell r="F36">
            <v>12492.459999999997</v>
          </cell>
          <cell r="G36">
            <v>429</v>
          </cell>
          <cell r="J36">
            <v>9781555707804</v>
          </cell>
        </row>
        <row r="37">
          <cell r="F37">
            <v>12999.24</v>
          </cell>
          <cell r="G37">
            <v>444</v>
          </cell>
          <cell r="J37">
            <v>9781555707866</v>
          </cell>
        </row>
        <row r="38">
          <cell r="F38">
            <v>12264.360000000035</v>
          </cell>
          <cell r="G38">
            <v>401</v>
          </cell>
          <cell r="J38">
            <v>9780838913154</v>
          </cell>
        </row>
        <row r="39">
          <cell r="F39">
            <v>11746.279999999999</v>
          </cell>
          <cell r="G39">
            <v>247</v>
          </cell>
          <cell r="J39">
            <v>9780838912355</v>
          </cell>
        </row>
        <row r="40">
          <cell r="F40">
            <v>11580.74</v>
          </cell>
          <cell r="G40">
            <v>415</v>
          </cell>
          <cell r="J40">
            <v>9781555707835</v>
          </cell>
        </row>
        <row r="41">
          <cell r="F41">
            <v>11343.830000000002</v>
          </cell>
          <cell r="G41">
            <v>401</v>
          </cell>
          <cell r="J41">
            <v>9781555707781</v>
          </cell>
        </row>
        <row r="42">
          <cell r="F42">
            <v>10399.760000000002</v>
          </cell>
          <cell r="G42">
            <v>376</v>
          </cell>
          <cell r="J42">
            <v>9781555707873</v>
          </cell>
        </row>
        <row r="43">
          <cell r="F43">
            <v>9790.7100000000009</v>
          </cell>
          <cell r="G43">
            <v>352</v>
          </cell>
          <cell r="J43">
            <v>9781555707842</v>
          </cell>
        </row>
        <row r="44">
          <cell r="F44">
            <v>6983.37</v>
          </cell>
          <cell r="G44">
            <v>323</v>
          </cell>
          <cell r="J44">
            <v>9781555707828</v>
          </cell>
        </row>
        <row r="45">
          <cell r="F45">
            <v>7409.03</v>
          </cell>
          <cell r="G45">
            <v>136</v>
          </cell>
          <cell r="J45">
            <v>9780838913147</v>
          </cell>
        </row>
        <row r="46">
          <cell r="F46">
            <v>7430.21</v>
          </cell>
          <cell r="G46">
            <v>130</v>
          </cell>
          <cell r="J46">
            <v>9780838913017</v>
          </cell>
        </row>
        <row r="47">
          <cell r="F47">
            <v>4880.3599999999997</v>
          </cell>
          <cell r="G47">
            <v>101</v>
          </cell>
          <cell r="J47">
            <v>9781555707484</v>
          </cell>
        </row>
        <row r="48">
          <cell r="F48">
            <v>684</v>
          </cell>
          <cell r="G48">
            <v>9</v>
          </cell>
          <cell r="J48">
            <v>77008801</v>
          </cell>
        </row>
        <row r="49">
          <cell r="F49">
            <v>456</v>
          </cell>
          <cell r="G49">
            <v>6</v>
          </cell>
          <cell r="J49">
            <v>77007675</v>
          </cell>
        </row>
        <row r="50">
          <cell r="F50">
            <v>358.8</v>
          </cell>
          <cell r="G50">
            <v>13</v>
          </cell>
          <cell r="J50">
            <v>74007675</v>
          </cell>
        </row>
        <row r="51">
          <cell r="F51">
            <v>354</v>
          </cell>
          <cell r="G51">
            <v>6</v>
          </cell>
          <cell r="J51">
            <v>77009907</v>
          </cell>
        </row>
        <row r="52">
          <cell r="F52">
            <v>336</v>
          </cell>
          <cell r="G52">
            <v>6</v>
          </cell>
          <cell r="J52">
            <v>74008979</v>
          </cell>
        </row>
        <row r="53">
          <cell r="F53">
            <v>328</v>
          </cell>
          <cell r="G53">
            <v>4</v>
          </cell>
          <cell r="J53">
            <v>77002287</v>
          </cell>
        </row>
        <row r="54">
          <cell r="F54">
            <v>312</v>
          </cell>
          <cell r="G54">
            <v>15</v>
          </cell>
          <cell r="J54">
            <v>74008801</v>
          </cell>
        </row>
        <row r="55">
          <cell r="F55">
            <v>266</v>
          </cell>
          <cell r="G55">
            <v>11</v>
          </cell>
          <cell r="J55">
            <v>74008771</v>
          </cell>
        </row>
        <row r="56">
          <cell r="F56">
            <v>246</v>
          </cell>
          <cell r="G56">
            <v>3</v>
          </cell>
          <cell r="J56">
            <v>77008993</v>
          </cell>
        </row>
        <row r="57">
          <cell r="F57">
            <v>220</v>
          </cell>
          <cell r="G57">
            <v>4</v>
          </cell>
          <cell r="J57">
            <v>77008771</v>
          </cell>
        </row>
        <row r="58">
          <cell r="F58">
            <v>179</v>
          </cell>
          <cell r="G58">
            <v>10</v>
          </cell>
          <cell r="J58">
            <v>74009907</v>
          </cell>
        </row>
        <row r="59">
          <cell r="F59">
            <v>168</v>
          </cell>
          <cell r="G59">
            <v>6</v>
          </cell>
          <cell r="J59">
            <v>74008993</v>
          </cell>
        </row>
        <row r="60">
          <cell r="F60">
            <v>152</v>
          </cell>
          <cell r="G60">
            <v>2</v>
          </cell>
          <cell r="J60">
            <v>77003147</v>
          </cell>
        </row>
        <row r="61">
          <cell r="F61">
            <v>152</v>
          </cell>
          <cell r="G61">
            <v>2</v>
          </cell>
          <cell r="J61">
            <v>77008788</v>
          </cell>
        </row>
        <row r="62">
          <cell r="F62">
            <v>152</v>
          </cell>
          <cell r="G62">
            <v>2</v>
          </cell>
          <cell r="J62">
            <v>77009723</v>
          </cell>
        </row>
        <row r="63">
          <cell r="F63">
            <v>136</v>
          </cell>
          <cell r="G63">
            <v>2</v>
          </cell>
          <cell r="J63">
            <v>77009693</v>
          </cell>
        </row>
        <row r="64">
          <cell r="F64">
            <v>112</v>
          </cell>
          <cell r="G64">
            <v>6</v>
          </cell>
          <cell r="J64">
            <v>74002287</v>
          </cell>
        </row>
        <row r="65">
          <cell r="F65">
            <v>96</v>
          </cell>
          <cell r="G65">
            <v>3</v>
          </cell>
          <cell r="J65">
            <v>74008580</v>
          </cell>
        </row>
        <row r="66">
          <cell r="F66">
            <v>70</v>
          </cell>
          <cell r="G66">
            <v>1</v>
          </cell>
          <cell r="J66">
            <v>77008580</v>
          </cell>
        </row>
        <row r="67">
          <cell r="F67">
            <v>52</v>
          </cell>
          <cell r="G67">
            <v>3</v>
          </cell>
          <cell r="J67">
            <v>74008788</v>
          </cell>
        </row>
        <row r="68">
          <cell r="F68">
            <v>52</v>
          </cell>
          <cell r="G68">
            <v>3</v>
          </cell>
          <cell r="J68">
            <v>74009723</v>
          </cell>
        </row>
        <row r="69">
          <cell r="F69">
            <v>52</v>
          </cell>
          <cell r="G69">
            <v>1</v>
          </cell>
          <cell r="J69">
            <v>74009686</v>
          </cell>
        </row>
        <row r="70">
          <cell r="F70">
            <v>46</v>
          </cell>
          <cell r="G70">
            <v>3</v>
          </cell>
          <cell r="J70">
            <v>74009693</v>
          </cell>
        </row>
        <row r="71">
          <cell r="F71">
            <v>0</v>
          </cell>
          <cell r="G71">
            <v>2</v>
          </cell>
          <cell r="J71">
            <v>74003147</v>
          </cell>
        </row>
      </sheetData>
      <sheetData sheetId="3">
        <row r="1">
          <cell r="A1" t="str">
            <v>Product Code</v>
          </cell>
          <cell r="B1" t="str">
            <v>Item Desc</v>
          </cell>
          <cell r="C1" t="str">
            <v>SumOfNet Sales Less Returns Qty</v>
          </cell>
          <cell r="D1" t="str">
            <v>SumOfNet Sales Less Returns Amt</v>
          </cell>
        </row>
        <row r="2">
          <cell r="A2">
            <v>74002287</v>
          </cell>
          <cell r="B2" t="str">
            <v>The Top Technologies Every</v>
          </cell>
          <cell r="C2">
            <v>19</v>
          </cell>
          <cell r="D2">
            <v>385.79</v>
          </cell>
        </row>
        <row r="3">
          <cell r="A3">
            <v>74002355</v>
          </cell>
          <cell r="B3" t="str">
            <v>Using Massive Digital Libraries: A LITA Guide—eEditions e-book</v>
          </cell>
          <cell r="C3">
            <v>4</v>
          </cell>
          <cell r="D3">
            <v>39.1</v>
          </cell>
        </row>
        <row r="4">
          <cell r="A4">
            <v>74003147</v>
          </cell>
          <cell r="B4" t="str">
            <v>Getting Started with  EBK Demand-Driven Acquisitions for</v>
          </cell>
          <cell r="C4">
            <v>1</v>
          </cell>
          <cell r="D4">
            <v>3.9</v>
          </cell>
        </row>
        <row r="5">
          <cell r="A5">
            <v>74003154</v>
          </cell>
          <cell r="B5" t="str">
            <v>Technology Disaster Response and Recovery Planning</v>
          </cell>
          <cell r="C5">
            <v>4</v>
          </cell>
          <cell r="D5">
            <v>57.31</v>
          </cell>
        </row>
        <row r="6">
          <cell r="A6">
            <v>74008580</v>
          </cell>
          <cell r="B6" t="str">
            <v>TECHNOLOGY FOR SMALL &amp; ONE PER</v>
          </cell>
          <cell r="C6">
            <v>3</v>
          </cell>
          <cell r="D6">
            <v>25.55</v>
          </cell>
        </row>
        <row r="7">
          <cell r="A7">
            <v>74008979</v>
          </cell>
          <cell r="B7" t="str">
            <v>WEB ANALYTICS STRATEGIES FOR</v>
          </cell>
          <cell r="C7">
            <v>3</v>
          </cell>
          <cell r="D7">
            <v>44.45</v>
          </cell>
        </row>
        <row r="8">
          <cell r="A8">
            <v>74009686</v>
          </cell>
          <cell r="B8" t="str">
            <v>The Comparative Guide to</v>
          </cell>
          <cell r="C8">
            <v>5</v>
          </cell>
          <cell r="D8">
            <v>54.69</v>
          </cell>
        </row>
        <row r="9">
          <cell r="A9">
            <v>74009693</v>
          </cell>
          <cell r="B9" t="str">
            <v>Data Management for Libraries:</v>
          </cell>
          <cell r="C9">
            <v>9</v>
          </cell>
          <cell r="D9">
            <v>114</v>
          </cell>
        </row>
        <row r="10">
          <cell r="A10">
            <v>74009723</v>
          </cell>
          <cell r="B10" t="str">
            <v>Marketing with Social Media: A</v>
          </cell>
          <cell r="C10">
            <v>10</v>
          </cell>
          <cell r="D10">
            <v>252.92</v>
          </cell>
        </row>
        <row r="11">
          <cell r="A11">
            <v>74009907</v>
          </cell>
          <cell r="B11" t="str">
            <v>Makerspaces: Top Trailblazing</v>
          </cell>
          <cell r="C11">
            <v>12</v>
          </cell>
          <cell r="D11">
            <v>262.48</v>
          </cell>
        </row>
        <row r="12">
          <cell r="A12">
            <v>9780838912287</v>
          </cell>
          <cell r="B12" t="str">
            <v>Top Technologies Every</v>
          </cell>
          <cell r="C12">
            <v>38</v>
          </cell>
          <cell r="D12">
            <v>1073.8800000000001</v>
          </cell>
        </row>
        <row r="13">
          <cell r="A13">
            <v>9780838912355</v>
          </cell>
          <cell r="B13" t="str">
            <v>Using Massive Digital</v>
          </cell>
          <cell r="C13">
            <v>-1</v>
          </cell>
          <cell r="D13">
            <v>-48</v>
          </cell>
        </row>
        <row r="14">
          <cell r="A14">
            <v>9780838913017</v>
          </cell>
          <cell r="B14" t="str">
            <v>Usability and the Mobile Web: A LITA Guide</v>
          </cell>
          <cell r="C14">
            <v>4</v>
          </cell>
          <cell r="D14">
            <v>149.93</v>
          </cell>
        </row>
        <row r="15">
          <cell r="A15">
            <v>9780838913147</v>
          </cell>
          <cell r="B15" t="str">
            <v>Getting Started with Demand Driven</v>
          </cell>
          <cell r="C15">
            <v>2</v>
          </cell>
          <cell r="D15">
            <v>4.9900000000000198</v>
          </cell>
        </row>
        <row r="16">
          <cell r="A16">
            <v>9780838913154</v>
          </cell>
          <cell r="B16" t="str">
            <v>Technology Disaster Response and Recovery Planning: A LITA Guide</v>
          </cell>
          <cell r="C16">
            <v>13</v>
          </cell>
          <cell r="D16">
            <v>531.29999999999995</v>
          </cell>
        </row>
        <row r="17">
          <cell r="A17">
            <v>9781555708580</v>
          </cell>
          <cell r="B17" t="str">
            <v>Technology for Small and One-</v>
          </cell>
          <cell r="C17">
            <v>5</v>
          </cell>
          <cell r="D17">
            <v>207.9</v>
          </cell>
        </row>
        <row r="18">
          <cell r="A18">
            <v>9781555709686</v>
          </cell>
          <cell r="B18" t="str">
            <v>COMPARATIVE GUIDE TO WORDPRESS</v>
          </cell>
          <cell r="C18">
            <v>4</v>
          </cell>
          <cell r="D18">
            <v>209.3</v>
          </cell>
        </row>
        <row r="19">
          <cell r="A19">
            <v>9781555709693</v>
          </cell>
          <cell r="B19" t="str">
            <v>DATA MANAGEMENT FOR LIBRARIES</v>
          </cell>
          <cell r="C19">
            <v>2</v>
          </cell>
          <cell r="D19">
            <v>92.8</v>
          </cell>
        </row>
        <row r="20">
          <cell r="A20">
            <v>9781555709723</v>
          </cell>
          <cell r="B20" t="str">
            <v>MARKETING WITH SOCIAL MEDIA: A</v>
          </cell>
          <cell r="C20">
            <v>3</v>
          </cell>
          <cell r="D20">
            <v>134.88</v>
          </cell>
        </row>
        <row r="21">
          <cell r="A21">
            <v>9781555709907</v>
          </cell>
          <cell r="B21" t="str">
            <v>Makerspaces:  Top Trailblazing</v>
          </cell>
          <cell r="C21">
            <v>49</v>
          </cell>
          <cell r="D21">
            <v>1962.68</v>
          </cell>
        </row>
        <row r="22">
          <cell r="A22">
            <v>9781555709945</v>
          </cell>
          <cell r="B22" t="str">
            <v>Responsive Web Design for Libraries</v>
          </cell>
          <cell r="C22">
            <v>4</v>
          </cell>
          <cell r="D22">
            <v>164.88</v>
          </cell>
        </row>
      </sheetData>
      <sheetData sheetId="4">
        <row r="1">
          <cell r="A1" t="str">
            <v>Product Code</v>
          </cell>
          <cell r="B1" t="str">
            <v>Item Desc</v>
          </cell>
          <cell r="C1" t="str">
            <v>SumOfNet Sales Less Returns Qty</v>
          </cell>
          <cell r="D1" t="str">
            <v>SumOfNet Sales Less Returns Amt</v>
          </cell>
        </row>
        <row r="2">
          <cell r="A2">
            <v>74002287</v>
          </cell>
          <cell r="B2" t="str">
            <v>The Top Technologies Every</v>
          </cell>
          <cell r="C2">
            <v>99</v>
          </cell>
          <cell r="D2">
            <v>2265.0700000000002</v>
          </cell>
        </row>
        <row r="3">
          <cell r="A3">
            <v>74002355</v>
          </cell>
          <cell r="B3" t="str">
            <v>Using Massive Digital Libraries: A LITA Guide—eEditions e-book</v>
          </cell>
          <cell r="C3">
            <v>15</v>
          </cell>
          <cell r="D3">
            <v>211.73</v>
          </cell>
        </row>
        <row r="4">
          <cell r="A4">
            <v>74003147</v>
          </cell>
          <cell r="B4" t="str">
            <v>Getting Started with  EBK Demand-Driven Acquisitions for</v>
          </cell>
          <cell r="C4">
            <v>9</v>
          </cell>
          <cell r="D4">
            <v>188.24</v>
          </cell>
        </row>
        <row r="5">
          <cell r="A5">
            <v>74003154</v>
          </cell>
          <cell r="B5" t="str">
            <v>Technology Disaster Response and Recovery Planning</v>
          </cell>
          <cell r="C5">
            <v>31</v>
          </cell>
          <cell r="D5">
            <v>692.25</v>
          </cell>
        </row>
        <row r="6">
          <cell r="A6">
            <v>74008580</v>
          </cell>
          <cell r="B6" t="str">
            <v>TECHNOLOGY FOR SMALL &amp; ONE PER</v>
          </cell>
          <cell r="C6">
            <v>21</v>
          </cell>
          <cell r="D6">
            <v>254.21</v>
          </cell>
        </row>
        <row r="7">
          <cell r="A7">
            <v>74008979</v>
          </cell>
          <cell r="B7" t="str">
            <v>WEB ANALYTICS STRATEGIES FOR</v>
          </cell>
          <cell r="C7">
            <v>21</v>
          </cell>
          <cell r="D7">
            <v>223.46</v>
          </cell>
        </row>
        <row r="8">
          <cell r="A8">
            <v>74009686</v>
          </cell>
          <cell r="B8" t="str">
            <v>The Comparative Guide to</v>
          </cell>
          <cell r="C8">
            <v>27</v>
          </cell>
          <cell r="D8">
            <v>387.8</v>
          </cell>
        </row>
        <row r="9">
          <cell r="A9">
            <v>74009693</v>
          </cell>
          <cell r="B9" t="str">
            <v>Data Management for Libraries:</v>
          </cell>
          <cell r="C9">
            <v>47</v>
          </cell>
          <cell r="D9">
            <v>918.96</v>
          </cell>
        </row>
        <row r="10">
          <cell r="A10">
            <v>74009723</v>
          </cell>
          <cell r="B10" t="str">
            <v>Marketing with Social Media: A</v>
          </cell>
          <cell r="C10">
            <v>56</v>
          </cell>
          <cell r="D10">
            <v>1133.83</v>
          </cell>
        </row>
        <row r="11">
          <cell r="A11">
            <v>74009907</v>
          </cell>
          <cell r="B11" t="str">
            <v>Makerspaces: Top Trailblazing</v>
          </cell>
          <cell r="C11">
            <v>108</v>
          </cell>
          <cell r="D11">
            <v>2091.7600000000002</v>
          </cell>
        </row>
        <row r="12">
          <cell r="A12">
            <v>77009907</v>
          </cell>
          <cell r="B12" t="str">
            <v>Makerspaces: Top Trailblazing PEB</v>
          </cell>
          <cell r="C12">
            <v>3</v>
          </cell>
          <cell r="D12">
            <v>0</v>
          </cell>
        </row>
        <row r="13">
          <cell r="A13">
            <v>9780838912287</v>
          </cell>
          <cell r="B13" t="str">
            <v>Top Technologies Every</v>
          </cell>
          <cell r="C13">
            <v>174</v>
          </cell>
          <cell r="D13">
            <v>6326.12</v>
          </cell>
        </row>
        <row r="14">
          <cell r="A14">
            <v>9780838912355</v>
          </cell>
          <cell r="B14" t="str">
            <v>Using Massive Digital</v>
          </cell>
          <cell r="C14">
            <v>6</v>
          </cell>
          <cell r="D14">
            <v>96.22</v>
          </cell>
        </row>
        <row r="15">
          <cell r="A15">
            <v>9780838913017</v>
          </cell>
          <cell r="B15" t="str">
            <v>Usability and the Mobile Web: A LITA Guide</v>
          </cell>
          <cell r="C15">
            <v>108</v>
          </cell>
          <cell r="D15">
            <v>5297.29</v>
          </cell>
        </row>
        <row r="16">
          <cell r="A16">
            <v>9780838913147</v>
          </cell>
          <cell r="B16" t="str">
            <v>Getting Started with Demand Driven</v>
          </cell>
          <cell r="C16">
            <v>180</v>
          </cell>
          <cell r="D16">
            <v>8876.85</v>
          </cell>
        </row>
        <row r="17">
          <cell r="A17">
            <v>9780838913154</v>
          </cell>
          <cell r="B17" t="str">
            <v>Technology Disaster Response and Recovery Planning: A LITA Guide</v>
          </cell>
          <cell r="C17">
            <v>295</v>
          </cell>
          <cell r="D17">
            <v>13736.54</v>
          </cell>
        </row>
        <row r="18">
          <cell r="A18">
            <v>9781555708580</v>
          </cell>
          <cell r="B18" t="str">
            <v>Technology for Small and One-</v>
          </cell>
          <cell r="C18">
            <v>31</v>
          </cell>
          <cell r="D18">
            <v>1271.43</v>
          </cell>
        </row>
        <row r="19">
          <cell r="A19">
            <v>9781555709686</v>
          </cell>
          <cell r="B19" t="str">
            <v>COMPARATIVE GUIDE TO WORDPRESS</v>
          </cell>
          <cell r="C19">
            <v>36</v>
          </cell>
          <cell r="D19">
            <v>1854.95</v>
          </cell>
        </row>
        <row r="20">
          <cell r="A20">
            <v>9781555709693</v>
          </cell>
          <cell r="B20" t="str">
            <v>DATA MANAGEMENT FOR LIBRARIES</v>
          </cell>
          <cell r="C20">
            <v>47</v>
          </cell>
          <cell r="D20">
            <v>1742.66</v>
          </cell>
        </row>
        <row r="21">
          <cell r="A21">
            <v>9781555709723</v>
          </cell>
          <cell r="B21" t="str">
            <v>MARKETING WITH SOCIAL MEDIA: A</v>
          </cell>
          <cell r="C21">
            <v>103</v>
          </cell>
          <cell r="D21">
            <v>5193.3100000000004</v>
          </cell>
        </row>
        <row r="22">
          <cell r="A22">
            <v>9781555709907</v>
          </cell>
          <cell r="B22" t="str">
            <v>Makerspaces:  Top Trailblazing</v>
          </cell>
          <cell r="C22">
            <v>391</v>
          </cell>
          <cell r="D22">
            <v>15319.1</v>
          </cell>
        </row>
        <row r="23">
          <cell r="A23">
            <v>9781555709945</v>
          </cell>
          <cell r="B23" t="str">
            <v>Responsive Web Design for Libraries</v>
          </cell>
          <cell r="C23">
            <v>59</v>
          </cell>
          <cell r="D23">
            <v>2645.84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2"/>
  <sheetViews>
    <sheetView tabSelected="1" topLeftCell="C1" workbookViewId="0">
      <selection activeCell="N80" sqref="N80"/>
    </sheetView>
  </sheetViews>
  <sheetFormatPr defaultColWidth="57.42578125" defaultRowHeight="15" x14ac:dyDescent="0.25"/>
  <cols>
    <col min="1" max="1" width="22.28515625" style="1" customWidth="1"/>
    <col min="2" max="2" width="57.42578125" style="1"/>
    <col min="3" max="3" width="10.42578125" style="1" customWidth="1"/>
    <col min="4" max="4" width="14.140625" style="1" customWidth="1"/>
    <col min="5" max="5" width="16.5703125" style="1" customWidth="1"/>
    <col min="6" max="6" width="10.42578125" style="1" customWidth="1"/>
    <col min="7" max="7" width="16.5703125" style="1" customWidth="1"/>
    <col min="8" max="8" width="16.85546875" style="18" hidden="1" customWidth="1"/>
    <col min="9" max="11" width="16.85546875" style="1" hidden="1" customWidth="1"/>
    <col min="12" max="13" width="16.85546875" style="1" customWidth="1"/>
    <col min="14" max="14" width="16.85546875" style="18" customWidth="1"/>
    <col min="15" max="17" width="16.85546875" style="1" customWidth="1"/>
    <col min="18" max="19" width="15.5703125" style="1" customWidth="1"/>
    <col min="20" max="20" width="15.7109375" style="1" customWidth="1"/>
    <col min="21" max="21" width="12.42578125" style="1" customWidth="1"/>
    <col min="22" max="22" width="10.7109375" style="1" hidden="1" customWidth="1"/>
    <col min="23" max="23" width="21.85546875" style="1" hidden="1" customWidth="1"/>
    <col min="24" max="24" width="19.85546875" style="1" customWidth="1"/>
    <col min="25" max="25" width="11.5703125" style="1" customWidth="1"/>
    <col min="26" max="26" width="20.42578125" style="1" customWidth="1"/>
    <col min="27" max="27" width="13" style="1" customWidth="1"/>
    <col min="28" max="16384" width="57.42578125" style="1"/>
  </cols>
  <sheetData>
    <row r="1" spans="1:27" ht="70.5" thickBot="1" x14ac:dyDescent="0.4">
      <c r="A1" s="4" t="s">
        <v>88</v>
      </c>
      <c r="B1" s="4" t="s">
        <v>92</v>
      </c>
      <c r="U1" s="5"/>
      <c r="V1" s="5"/>
      <c r="W1" s="5"/>
      <c r="Y1" s="5"/>
      <c r="AA1" s="5"/>
    </row>
    <row r="2" spans="1:27" ht="38.25" customHeight="1" thickBot="1" x14ac:dyDescent="0.3">
      <c r="A2" s="64" t="s">
        <v>0</v>
      </c>
      <c r="B2" s="66" t="s">
        <v>1</v>
      </c>
      <c r="C2" s="68" t="s">
        <v>2</v>
      </c>
      <c r="D2" s="82" t="s">
        <v>94</v>
      </c>
      <c r="E2" s="82"/>
      <c r="F2" s="80" t="s">
        <v>93</v>
      </c>
      <c r="G2" s="83"/>
      <c r="H2" s="55" t="s">
        <v>95</v>
      </c>
      <c r="I2" s="55" t="s">
        <v>96</v>
      </c>
      <c r="J2" s="82" t="s">
        <v>90</v>
      </c>
      <c r="K2" s="82"/>
      <c r="L2" s="79" t="s">
        <v>91</v>
      </c>
      <c r="M2" s="76"/>
      <c r="N2" s="75" t="s">
        <v>86</v>
      </c>
      <c r="O2" s="76"/>
      <c r="P2" s="80" t="s">
        <v>89</v>
      </c>
      <c r="Q2" s="81"/>
      <c r="R2" s="77" t="s">
        <v>87</v>
      </c>
      <c r="S2" s="78"/>
      <c r="T2" s="71" t="s">
        <v>3</v>
      </c>
      <c r="U2" s="72"/>
      <c r="V2" s="69" t="s">
        <v>85</v>
      </c>
      <c r="W2" s="70"/>
      <c r="X2" s="73" t="s">
        <v>4</v>
      </c>
      <c r="Y2" s="74"/>
      <c r="Z2" s="62" t="s">
        <v>5</v>
      </c>
      <c r="AA2" s="63"/>
    </row>
    <row r="3" spans="1:27" ht="63.75" x14ac:dyDescent="0.25">
      <c r="A3" s="65"/>
      <c r="B3" s="67"/>
      <c r="C3" s="67"/>
      <c r="D3" s="24" t="s">
        <v>6</v>
      </c>
      <c r="E3" s="25" t="s">
        <v>7</v>
      </c>
      <c r="F3" s="42" t="s">
        <v>6</v>
      </c>
      <c r="G3" s="54" t="s">
        <v>7</v>
      </c>
      <c r="H3" s="56"/>
      <c r="I3" s="57"/>
      <c r="J3" s="24" t="s">
        <v>6</v>
      </c>
      <c r="K3" s="25" t="s">
        <v>7</v>
      </c>
      <c r="L3" s="24" t="s">
        <v>6</v>
      </c>
      <c r="M3" s="25" t="s">
        <v>7</v>
      </c>
      <c r="N3" s="24" t="s">
        <v>6</v>
      </c>
      <c r="O3" s="25" t="s">
        <v>7</v>
      </c>
      <c r="P3" s="42" t="s">
        <v>6</v>
      </c>
      <c r="Q3" s="43" t="s">
        <v>7</v>
      </c>
      <c r="R3" s="32" t="s">
        <v>6</v>
      </c>
      <c r="S3" s="32" t="s">
        <v>7</v>
      </c>
      <c r="T3" s="28" t="s">
        <v>6</v>
      </c>
      <c r="U3" s="29" t="s">
        <v>7</v>
      </c>
      <c r="V3" s="22" t="s">
        <v>6</v>
      </c>
      <c r="W3" s="20" t="s">
        <v>7</v>
      </c>
      <c r="X3" s="17" t="s">
        <v>6</v>
      </c>
      <c r="Y3" s="19" t="s">
        <v>7</v>
      </c>
      <c r="Z3" s="6" t="s">
        <v>6</v>
      </c>
      <c r="AA3" s="7" t="s">
        <v>7</v>
      </c>
    </row>
    <row r="4" spans="1:27" x14ac:dyDescent="0.25">
      <c r="A4" s="8">
        <v>9781555706128</v>
      </c>
      <c r="B4" s="2" t="s">
        <v>8</v>
      </c>
      <c r="C4" s="9">
        <v>39083</v>
      </c>
      <c r="D4" s="40">
        <f>J4+H4</f>
        <v>830</v>
      </c>
      <c r="E4" s="27">
        <f>I4+K4</f>
        <v>37641.890000000014</v>
      </c>
      <c r="F4" s="58">
        <v>0</v>
      </c>
      <c r="G4" s="45">
        <v>0</v>
      </c>
      <c r="H4" s="52">
        <f>F4-P4</f>
        <v>0</v>
      </c>
      <c r="I4" s="11">
        <f>G4-Q4</f>
        <v>0</v>
      </c>
      <c r="J4" s="40">
        <f>P4+L4</f>
        <v>830</v>
      </c>
      <c r="K4" s="27">
        <f>Q4+M4</f>
        <v>37641.890000000014</v>
      </c>
      <c r="L4" s="40">
        <f>R4+N4</f>
        <v>830</v>
      </c>
      <c r="M4" s="41">
        <f>S4+O4</f>
        <v>37641.890000000014</v>
      </c>
      <c r="N4" s="26">
        <f>V4+T4</f>
        <v>830</v>
      </c>
      <c r="O4" s="27">
        <f>W4+U4</f>
        <v>37641.890000000014</v>
      </c>
      <c r="P4" s="44">
        <v>0</v>
      </c>
      <c r="Q4" s="45">
        <v>0</v>
      </c>
      <c r="R4" s="34">
        <v>0</v>
      </c>
      <c r="S4" s="31">
        <v>0</v>
      </c>
      <c r="T4" s="30">
        <v>0</v>
      </c>
      <c r="U4" s="31">
        <v>0</v>
      </c>
      <c r="V4" s="23">
        <f>IFERROR(INDEX('[1]PBD Lifetime'!G:G,MATCH('[1]Sales LITA Publications'!A4,'[1]PBD Lifetime'!J:J,0)),0)+IFERROR(VLOOKUP(A4,'[1]All BK'!$A$1:$D$23,3,FALSE),0)</f>
        <v>830</v>
      </c>
      <c r="W4" s="21">
        <f>IFERROR(INDEX('[1]PBD Lifetime'!F:F,MATCH('[1]Sales LITA Publications'!A4,'[1]PBD Lifetime'!J:J,0)),0)+IFERROR(VLOOKUP(A4,'[1]All BK'!$A$1:$D$23,4,FALSE),0)</f>
        <v>37641.890000000014</v>
      </c>
      <c r="X4" s="10">
        <v>0</v>
      </c>
      <c r="Y4" s="12">
        <v>0</v>
      </c>
      <c r="Z4" s="10">
        <v>0</v>
      </c>
      <c r="AA4" s="12">
        <v>0</v>
      </c>
    </row>
    <row r="5" spans="1:27" x14ac:dyDescent="0.25">
      <c r="A5" s="8">
        <v>9781555706609</v>
      </c>
      <c r="B5" s="2" t="s">
        <v>9</v>
      </c>
      <c r="C5" s="9">
        <v>39448</v>
      </c>
      <c r="D5" s="40">
        <f t="shared" ref="D5:D68" si="0">J5+H5</f>
        <v>963</v>
      </c>
      <c r="E5" s="27">
        <f t="shared" ref="E5:E68" si="1">I5+K5</f>
        <v>45611.619999999995</v>
      </c>
      <c r="F5" s="58">
        <v>5</v>
      </c>
      <c r="G5" s="45">
        <v>179</v>
      </c>
      <c r="H5" s="52">
        <f t="shared" ref="H5:H23" si="2">F5-P5</f>
        <v>0</v>
      </c>
      <c r="I5" s="11">
        <f t="shared" ref="I5:I68" si="3">G5-Q5</f>
        <v>0</v>
      </c>
      <c r="J5" s="40">
        <f>P5+L5</f>
        <v>963</v>
      </c>
      <c r="K5" s="27">
        <f>Q5+M5</f>
        <v>45611.619999999995</v>
      </c>
      <c r="L5" s="40">
        <f t="shared" ref="L5:L68" si="4">R5+N5</f>
        <v>958</v>
      </c>
      <c r="M5" s="41">
        <f t="shared" ref="M5:M68" si="5">S5+O5</f>
        <v>45432.619999999995</v>
      </c>
      <c r="N5" s="26">
        <f t="shared" ref="N5:N68" si="6">V5+T5</f>
        <v>952</v>
      </c>
      <c r="O5" s="27">
        <f t="shared" ref="O5:O68" si="7">W5+U5</f>
        <v>45293.619999999995</v>
      </c>
      <c r="P5" s="44">
        <v>5</v>
      </c>
      <c r="Q5" s="45">
        <v>179</v>
      </c>
      <c r="R5" s="34">
        <v>6</v>
      </c>
      <c r="S5" s="31">
        <v>139</v>
      </c>
      <c r="T5" s="30">
        <v>7</v>
      </c>
      <c r="U5" s="31">
        <v>216</v>
      </c>
      <c r="V5" s="23">
        <f>IFERROR(INDEX('[1]PBD Lifetime'!G:G,MATCH('[1]Sales LITA Publications'!A5,'[1]PBD Lifetime'!J:J,0)),0)+IFERROR(VLOOKUP(A5,'[1]All BK'!$A$1:$D$23,3,FALSE),0)</f>
        <v>945</v>
      </c>
      <c r="W5" s="21">
        <f>IFERROR(INDEX('[1]PBD Lifetime'!F:F,MATCH('[1]Sales LITA Publications'!A5,'[1]PBD Lifetime'!J:J,0)),0)+IFERROR(VLOOKUP(A5,'[1]All BK'!$A$1:$D$23,4,FALSE),0)</f>
        <v>45077.619999999995</v>
      </c>
      <c r="X5" s="10">
        <v>2</v>
      </c>
      <c r="Y5" s="12">
        <v>119</v>
      </c>
      <c r="Z5" s="10">
        <v>7</v>
      </c>
      <c r="AA5" s="12">
        <v>344</v>
      </c>
    </row>
    <row r="6" spans="1:27" x14ac:dyDescent="0.25">
      <c r="A6" s="8">
        <v>9781555706203</v>
      </c>
      <c r="B6" s="2" t="s">
        <v>10</v>
      </c>
      <c r="C6" s="9">
        <v>39448</v>
      </c>
      <c r="D6" s="40">
        <f t="shared" si="0"/>
        <v>955</v>
      </c>
      <c r="E6" s="27">
        <f t="shared" si="1"/>
        <v>46455.520000000004</v>
      </c>
      <c r="F6" s="58">
        <v>1</v>
      </c>
      <c r="G6" s="45">
        <v>32</v>
      </c>
      <c r="H6" s="52">
        <f t="shared" si="2"/>
        <v>1</v>
      </c>
      <c r="I6" s="11">
        <f t="shared" si="3"/>
        <v>32</v>
      </c>
      <c r="J6" s="40">
        <f t="shared" ref="J6:J69" si="8">P6+L6</f>
        <v>954</v>
      </c>
      <c r="K6" s="27">
        <f t="shared" ref="K6:K69" si="9">Q6+M6</f>
        <v>46423.520000000004</v>
      </c>
      <c r="L6" s="40">
        <f t="shared" si="4"/>
        <v>954</v>
      </c>
      <c r="M6" s="41">
        <f t="shared" si="5"/>
        <v>46423.520000000004</v>
      </c>
      <c r="N6" s="26">
        <f t="shared" si="6"/>
        <v>954</v>
      </c>
      <c r="O6" s="27">
        <f t="shared" si="7"/>
        <v>46423.520000000004</v>
      </c>
      <c r="P6" s="44">
        <v>0</v>
      </c>
      <c r="Q6" s="45">
        <v>0</v>
      </c>
      <c r="R6" s="34">
        <v>0</v>
      </c>
      <c r="S6" s="31">
        <v>0</v>
      </c>
      <c r="T6" s="30">
        <f>IFERROR(INDEX('[1]PBD FY17'!G:G,MATCH(A6,'[1]PBD FY17'!J:J,0)),0)+IFERROR(VLOOKUP(A6,'[1]BK FY17'!$A$1:$D$22,3,FALSE),0)</f>
        <v>0</v>
      </c>
      <c r="U6" s="31">
        <f>IFERROR(INDEX('[1]PBD FY17'!F:F,MATCH(A6,'[1]PBD FY17'!J:J,0)),0)+IFERROR(VLOOKUP(A6,'[1]BK FY17'!$A$1:$D$22,4,FALSE),0)</f>
        <v>0</v>
      </c>
      <c r="V6" s="23">
        <f>IFERROR(INDEX('[1]PBD Lifetime'!G:G,MATCH('[1]Sales LITA Publications'!A6,'[1]PBD Lifetime'!J:J,0)),0)+IFERROR(VLOOKUP(A6,'[1]All BK'!$A$1:$D$23,3,FALSE),0)</f>
        <v>954</v>
      </c>
      <c r="W6" s="21">
        <f>IFERROR(INDEX('[1]PBD Lifetime'!F:F,MATCH('[1]Sales LITA Publications'!A6,'[1]PBD Lifetime'!J:J,0)),0)+IFERROR(VLOOKUP(A6,'[1]All BK'!$A$1:$D$23,4,FALSE),0)</f>
        <v>46423.520000000004</v>
      </c>
      <c r="X6" s="10">
        <v>-1</v>
      </c>
      <c r="Y6" s="12">
        <v>-56</v>
      </c>
      <c r="Z6" s="10">
        <v>6</v>
      </c>
      <c r="AA6" s="12">
        <v>172</v>
      </c>
    </row>
    <row r="7" spans="1:27" x14ac:dyDescent="0.25">
      <c r="A7" s="8">
        <v>9781555707088</v>
      </c>
      <c r="B7" s="2" t="s">
        <v>11</v>
      </c>
      <c r="C7" s="9">
        <v>40268</v>
      </c>
      <c r="D7" s="40">
        <f t="shared" si="0"/>
        <v>1373</v>
      </c>
      <c r="E7" s="27">
        <f t="shared" si="1"/>
        <v>41386.369999999995</v>
      </c>
      <c r="F7" s="58">
        <v>0</v>
      </c>
      <c r="G7" s="45">
        <v>0</v>
      </c>
      <c r="H7" s="52">
        <f t="shared" si="2"/>
        <v>0</v>
      </c>
      <c r="I7" s="11">
        <f t="shared" si="3"/>
        <v>0</v>
      </c>
      <c r="J7" s="40">
        <f t="shared" si="8"/>
        <v>1373</v>
      </c>
      <c r="K7" s="27">
        <f t="shared" si="9"/>
        <v>41386.369999999995</v>
      </c>
      <c r="L7" s="40">
        <f t="shared" si="4"/>
        <v>1373</v>
      </c>
      <c r="M7" s="41">
        <f t="shared" si="5"/>
        <v>41386.369999999995</v>
      </c>
      <c r="N7" s="26">
        <f t="shared" si="6"/>
        <v>1373</v>
      </c>
      <c r="O7" s="27">
        <f t="shared" si="7"/>
        <v>41386.369999999995</v>
      </c>
      <c r="P7" s="44">
        <v>0</v>
      </c>
      <c r="Q7" s="45">
        <v>0</v>
      </c>
      <c r="R7" s="34">
        <v>0</v>
      </c>
      <c r="S7" s="31">
        <v>0</v>
      </c>
      <c r="T7" s="30">
        <v>2</v>
      </c>
      <c r="U7" s="31">
        <v>66</v>
      </c>
      <c r="V7" s="23">
        <f>IFERROR(INDEX('[1]PBD Lifetime'!G:G,MATCH('[1]Sales LITA Publications'!A7,'[1]PBD Lifetime'!J:J,0)),0)+IFERROR(VLOOKUP(A7,'[1]All BK'!$A$1:$D$23,3,FALSE),0)</f>
        <v>1371</v>
      </c>
      <c r="W7" s="21">
        <f>IFERROR(INDEX('[1]PBD Lifetime'!F:F,MATCH('[1]Sales LITA Publications'!A7,'[1]PBD Lifetime'!J:J,0)),0)+IFERROR(VLOOKUP(A7,'[1]All BK'!$A$1:$D$23,4,FALSE),0)</f>
        <v>41320.369999999995</v>
      </c>
      <c r="X7" s="10">
        <v>4</v>
      </c>
      <c r="Y7" s="12">
        <v>226</v>
      </c>
      <c r="Z7" s="10">
        <v>7</v>
      </c>
      <c r="AA7" s="12">
        <v>303</v>
      </c>
    </row>
    <row r="8" spans="1:27" x14ac:dyDescent="0.25">
      <c r="A8" s="8">
        <v>9781555707132</v>
      </c>
      <c r="B8" s="2" t="s">
        <v>12</v>
      </c>
      <c r="C8" s="9">
        <v>40268</v>
      </c>
      <c r="D8" s="40">
        <f t="shared" si="0"/>
        <v>1283</v>
      </c>
      <c r="E8" s="27">
        <f t="shared" si="1"/>
        <v>37141.32</v>
      </c>
      <c r="F8" s="58">
        <v>0</v>
      </c>
      <c r="G8" s="45">
        <v>0</v>
      </c>
      <c r="H8" s="52">
        <f t="shared" si="2"/>
        <v>0</v>
      </c>
      <c r="I8" s="11">
        <f t="shared" si="3"/>
        <v>0</v>
      </c>
      <c r="J8" s="40">
        <f t="shared" si="8"/>
        <v>1283</v>
      </c>
      <c r="K8" s="27">
        <f t="shared" si="9"/>
        <v>37141.32</v>
      </c>
      <c r="L8" s="40">
        <f t="shared" si="4"/>
        <v>1283</v>
      </c>
      <c r="M8" s="41">
        <f t="shared" si="5"/>
        <v>37141.32</v>
      </c>
      <c r="N8" s="26">
        <f t="shared" si="6"/>
        <v>1282</v>
      </c>
      <c r="O8" s="27">
        <f t="shared" si="7"/>
        <v>37097.32</v>
      </c>
      <c r="P8" s="44">
        <v>0</v>
      </c>
      <c r="Q8" s="45">
        <v>0</v>
      </c>
      <c r="R8" s="34">
        <v>1</v>
      </c>
      <c r="S8" s="31">
        <v>44</v>
      </c>
      <c r="T8" s="30">
        <v>1</v>
      </c>
      <c r="U8" s="31">
        <v>66</v>
      </c>
      <c r="V8" s="23">
        <f>IFERROR(INDEX('[1]PBD Lifetime'!G:G,MATCH('[1]Sales LITA Publications'!A8,'[1]PBD Lifetime'!J:J,0)),0)+IFERROR(VLOOKUP(A8,'[1]All BK'!$A$1:$D$23,3,FALSE),0)</f>
        <v>1281</v>
      </c>
      <c r="W8" s="21">
        <f>IFERROR(INDEX('[1]PBD Lifetime'!F:F,MATCH('[1]Sales LITA Publications'!A8,'[1]PBD Lifetime'!J:J,0)),0)+IFERROR(VLOOKUP(A8,'[1]All BK'!$A$1:$D$23,4,FALSE),0)</f>
        <v>37031.32</v>
      </c>
      <c r="X8" s="10">
        <v>6</v>
      </c>
      <c r="Y8" s="12">
        <v>228</v>
      </c>
      <c r="Z8" s="10">
        <v>5</v>
      </c>
      <c r="AA8" s="12">
        <v>219</v>
      </c>
    </row>
    <row r="9" spans="1:27" x14ac:dyDescent="0.25">
      <c r="A9" s="8">
        <v>9781555707118</v>
      </c>
      <c r="B9" s="2" t="s">
        <v>13</v>
      </c>
      <c r="C9" s="9">
        <v>40268</v>
      </c>
      <c r="D9" s="40">
        <f t="shared" si="0"/>
        <v>1582</v>
      </c>
      <c r="E9" s="27">
        <f t="shared" si="1"/>
        <v>50196.119999999988</v>
      </c>
      <c r="F9" s="58">
        <v>1</v>
      </c>
      <c r="G9" s="45">
        <v>44</v>
      </c>
      <c r="H9" s="52">
        <f t="shared" si="2"/>
        <v>0</v>
      </c>
      <c r="I9" s="11">
        <f t="shared" si="3"/>
        <v>0</v>
      </c>
      <c r="J9" s="40">
        <f t="shared" si="8"/>
        <v>1582</v>
      </c>
      <c r="K9" s="27">
        <f t="shared" si="9"/>
        <v>50196.119999999988</v>
      </c>
      <c r="L9" s="40">
        <f t="shared" si="4"/>
        <v>1581</v>
      </c>
      <c r="M9" s="41">
        <f t="shared" si="5"/>
        <v>50152.119999999988</v>
      </c>
      <c r="N9" s="26">
        <f t="shared" si="6"/>
        <v>1581</v>
      </c>
      <c r="O9" s="27">
        <f t="shared" si="7"/>
        <v>50152.119999999988</v>
      </c>
      <c r="P9" s="44">
        <v>1</v>
      </c>
      <c r="Q9" s="45">
        <v>44</v>
      </c>
      <c r="R9" s="34">
        <v>0</v>
      </c>
      <c r="S9" s="31">
        <v>0</v>
      </c>
      <c r="T9" s="30">
        <f>IFERROR(INDEX('[1]PBD FY17'!G:G,MATCH(A9,'[1]PBD FY17'!J:J,0)),0)+IFERROR(VLOOKUP(A9,'[1]BK FY17'!$A$1:$D$22,3,FALSE),0)</f>
        <v>0</v>
      </c>
      <c r="U9" s="31">
        <v>22</v>
      </c>
      <c r="V9" s="23">
        <f>IFERROR(INDEX('[1]PBD Lifetime'!G:G,MATCH('[1]Sales LITA Publications'!A9,'[1]PBD Lifetime'!J:J,0)),0)+IFERROR(VLOOKUP(A9,'[1]All BK'!$A$1:$D$23,3,FALSE),0)</f>
        <v>1581</v>
      </c>
      <c r="W9" s="21">
        <f>IFERROR(INDEX('[1]PBD Lifetime'!F:F,MATCH('[1]Sales LITA Publications'!A9,'[1]PBD Lifetime'!J:J,0)),0)+IFERROR(VLOOKUP(A9,'[1]All BK'!$A$1:$D$23,4,FALSE),0)</f>
        <v>50130.119999999988</v>
      </c>
      <c r="X9" s="10">
        <v>7</v>
      </c>
      <c r="Y9" s="12">
        <v>336.6</v>
      </c>
      <c r="Z9" s="10">
        <v>10</v>
      </c>
      <c r="AA9" s="12">
        <v>429.12</v>
      </c>
    </row>
    <row r="10" spans="1:27" x14ac:dyDescent="0.25">
      <c r="A10" s="8">
        <v>9781555707071</v>
      </c>
      <c r="B10" s="2" t="s">
        <v>14</v>
      </c>
      <c r="C10" s="9">
        <v>40268</v>
      </c>
      <c r="D10" s="40">
        <f t="shared" si="0"/>
        <v>1072</v>
      </c>
      <c r="E10" s="27">
        <f t="shared" si="1"/>
        <v>28859.469999999994</v>
      </c>
      <c r="F10" s="58">
        <v>0</v>
      </c>
      <c r="G10" s="45">
        <v>0</v>
      </c>
      <c r="H10" s="52">
        <f t="shared" si="2"/>
        <v>0</v>
      </c>
      <c r="I10" s="11">
        <f t="shared" si="3"/>
        <v>0</v>
      </c>
      <c r="J10" s="40">
        <f t="shared" si="8"/>
        <v>1072</v>
      </c>
      <c r="K10" s="27">
        <f t="shared" si="9"/>
        <v>28859.469999999994</v>
      </c>
      <c r="L10" s="40">
        <f t="shared" si="4"/>
        <v>1072</v>
      </c>
      <c r="M10" s="41">
        <f t="shared" si="5"/>
        <v>28859.469999999994</v>
      </c>
      <c r="N10" s="26">
        <f t="shared" si="6"/>
        <v>1071</v>
      </c>
      <c r="O10" s="27">
        <f t="shared" si="7"/>
        <v>28815.469999999994</v>
      </c>
      <c r="P10" s="44">
        <v>0</v>
      </c>
      <c r="Q10" s="45">
        <v>0</v>
      </c>
      <c r="R10" s="34">
        <v>1</v>
      </c>
      <c r="S10" s="31">
        <v>44</v>
      </c>
      <c r="T10" s="30">
        <v>1</v>
      </c>
      <c r="U10" s="31">
        <v>62</v>
      </c>
      <c r="V10" s="23">
        <f>IFERROR(INDEX('[1]PBD Lifetime'!G:G,MATCH('[1]Sales LITA Publications'!A10,'[1]PBD Lifetime'!J:J,0)),0)+IFERROR(VLOOKUP(A10,'[1]All BK'!$A$1:$D$23,3,FALSE),0)</f>
        <v>1070</v>
      </c>
      <c r="W10" s="21">
        <f>IFERROR(INDEX('[1]PBD Lifetime'!F:F,MATCH('[1]Sales LITA Publications'!A10,'[1]PBD Lifetime'!J:J,0)),0)+IFERROR(VLOOKUP(A10,'[1]All BK'!$A$1:$D$23,4,FALSE),0)</f>
        <v>28753.469999999994</v>
      </c>
      <c r="X10" s="10">
        <v>5</v>
      </c>
      <c r="Y10" s="12">
        <v>195.25</v>
      </c>
      <c r="Z10" s="10">
        <v>5</v>
      </c>
      <c r="AA10" s="12">
        <v>217.92</v>
      </c>
    </row>
    <row r="11" spans="1:27" x14ac:dyDescent="0.25">
      <c r="A11" s="8">
        <v>9781555707057</v>
      </c>
      <c r="B11" s="2" t="s">
        <v>15</v>
      </c>
      <c r="C11" s="9">
        <v>40268</v>
      </c>
      <c r="D11" s="40">
        <f t="shared" si="0"/>
        <v>1071</v>
      </c>
      <c r="E11" s="27">
        <f t="shared" si="1"/>
        <v>28968.770000000004</v>
      </c>
      <c r="F11" s="58">
        <v>1</v>
      </c>
      <c r="G11" s="45">
        <v>50</v>
      </c>
      <c r="H11" s="52">
        <f t="shared" si="2"/>
        <v>0</v>
      </c>
      <c r="I11" s="11">
        <f t="shared" si="3"/>
        <v>0</v>
      </c>
      <c r="J11" s="40">
        <f t="shared" si="8"/>
        <v>1071</v>
      </c>
      <c r="K11" s="27">
        <f t="shared" si="9"/>
        <v>28968.770000000004</v>
      </c>
      <c r="L11" s="40">
        <f t="shared" si="4"/>
        <v>1070</v>
      </c>
      <c r="M11" s="41">
        <f t="shared" si="5"/>
        <v>28918.770000000004</v>
      </c>
      <c r="N11" s="26">
        <f t="shared" si="6"/>
        <v>1070</v>
      </c>
      <c r="O11" s="27">
        <f t="shared" si="7"/>
        <v>28918.770000000004</v>
      </c>
      <c r="P11" s="44">
        <v>1</v>
      </c>
      <c r="Q11" s="45">
        <v>50</v>
      </c>
      <c r="R11" s="34">
        <v>0</v>
      </c>
      <c r="S11" s="31">
        <v>0</v>
      </c>
      <c r="T11" s="30">
        <f>IFERROR(INDEX('[1]PBD FY17'!G:G,MATCH(A11,'[1]PBD FY17'!J:J,0)),0)+IFERROR(VLOOKUP(A11,'[1]BK FY17'!$A$1:$D$22,3,FALSE),0)</f>
        <v>0</v>
      </c>
      <c r="U11" s="31">
        <v>22</v>
      </c>
      <c r="V11" s="23">
        <f>IFERROR(INDEX('[1]PBD Lifetime'!G:G,MATCH('[1]Sales LITA Publications'!A11,'[1]PBD Lifetime'!J:J,0)),0)+IFERROR(VLOOKUP(A11,'[1]All BK'!$A$1:$D$23,3,FALSE),0)</f>
        <v>1070</v>
      </c>
      <c r="W11" s="21">
        <f>IFERROR(INDEX('[1]PBD Lifetime'!F:F,MATCH('[1]Sales LITA Publications'!A11,'[1]PBD Lifetime'!J:J,0)),0)+IFERROR(VLOOKUP(A11,'[1]All BK'!$A$1:$D$23,4,FALSE),0)</f>
        <v>28896.770000000004</v>
      </c>
      <c r="X11" s="10">
        <v>3</v>
      </c>
      <c r="Y11" s="12">
        <v>107</v>
      </c>
      <c r="Z11" s="10">
        <v>1</v>
      </c>
      <c r="AA11" s="12">
        <v>57</v>
      </c>
    </row>
    <row r="12" spans="1:27" x14ac:dyDescent="0.25">
      <c r="A12" s="8">
        <v>9781555707101</v>
      </c>
      <c r="B12" s="2" t="s">
        <v>16</v>
      </c>
      <c r="C12" s="9">
        <v>40268</v>
      </c>
      <c r="D12" s="40">
        <f t="shared" si="0"/>
        <v>1112</v>
      </c>
      <c r="E12" s="27">
        <f t="shared" si="1"/>
        <v>30507.519999999997</v>
      </c>
      <c r="F12" s="58">
        <v>-1</v>
      </c>
      <c r="G12" s="45">
        <v>-40</v>
      </c>
      <c r="H12" s="52">
        <f t="shared" si="2"/>
        <v>0</v>
      </c>
      <c r="I12" s="11">
        <f t="shared" si="3"/>
        <v>-0.39999999999999858</v>
      </c>
      <c r="J12" s="40">
        <f t="shared" si="8"/>
        <v>1112</v>
      </c>
      <c r="K12" s="27">
        <f t="shared" si="9"/>
        <v>30507.919999999998</v>
      </c>
      <c r="L12" s="40">
        <f t="shared" si="4"/>
        <v>1113</v>
      </c>
      <c r="M12" s="41">
        <f t="shared" si="5"/>
        <v>30547.519999999997</v>
      </c>
      <c r="N12" s="26">
        <f t="shared" si="6"/>
        <v>1113</v>
      </c>
      <c r="O12" s="27">
        <f t="shared" si="7"/>
        <v>30547.519999999997</v>
      </c>
      <c r="P12" s="46">
        <v>-1</v>
      </c>
      <c r="Q12" s="47">
        <v>-39.6</v>
      </c>
      <c r="R12" s="34">
        <v>0</v>
      </c>
      <c r="S12" s="31">
        <v>0</v>
      </c>
      <c r="T12" s="30">
        <f>IFERROR(INDEX('[1]PBD FY17'!G:G,MATCH(A12,'[1]PBD FY17'!J:J,0)),0)+IFERROR(VLOOKUP(A12,'[1]BK FY17'!$A$1:$D$22,3,FALSE),0)</f>
        <v>0</v>
      </c>
      <c r="U12" s="31">
        <v>18</v>
      </c>
      <c r="V12" s="23">
        <f>IFERROR(INDEX('[1]PBD Lifetime'!G:G,MATCH('[1]Sales LITA Publications'!A12,'[1]PBD Lifetime'!J:J,0)),0)+IFERROR(VLOOKUP(A12,'[1]All BK'!$A$1:$D$23,3,FALSE),0)</f>
        <v>1113</v>
      </c>
      <c r="W12" s="21">
        <f>IFERROR(INDEX('[1]PBD Lifetime'!F:F,MATCH('[1]Sales LITA Publications'!A12,'[1]PBD Lifetime'!J:J,0)),0)+IFERROR(VLOOKUP(A12,'[1]All BK'!$A$1:$D$23,4,FALSE),0)</f>
        <v>30529.519999999997</v>
      </c>
      <c r="X12" s="10">
        <v>6</v>
      </c>
      <c r="Y12" s="12">
        <v>223</v>
      </c>
      <c r="Z12" s="10">
        <v>5</v>
      </c>
      <c r="AA12" s="12">
        <v>214</v>
      </c>
    </row>
    <row r="13" spans="1:27" x14ac:dyDescent="0.25">
      <c r="A13" s="8">
        <v>9781555707064</v>
      </c>
      <c r="B13" s="2" t="s">
        <v>17</v>
      </c>
      <c r="C13" s="9">
        <v>40268</v>
      </c>
      <c r="D13" s="40">
        <f t="shared" si="0"/>
        <v>1352</v>
      </c>
      <c r="E13" s="27">
        <f t="shared" si="1"/>
        <v>40900.51999999999</v>
      </c>
      <c r="F13" s="58">
        <v>2</v>
      </c>
      <c r="G13" s="45">
        <v>89</v>
      </c>
      <c r="H13" s="52">
        <f t="shared" si="2"/>
        <v>0</v>
      </c>
      <c r="I13" s="11">
        <f t="shared" si="3"/>
        <v>0</v>
      </c>
      <c r="J13" s="40">
        <f t="shared" si="8"/>
        <v>1352</v>
      </c>
      <c r="K13" s="27">
        <f t="shared" si="9"/>
        <v>40900.51999999999</v>
      </c>
      <c r="L13" s="40">
        <f t="shared" si="4"/>
        <v>1350</v>
      </c>
      <c r="M13" s="41">
        <f t="shared" si="5"/>
        <v>40811.51999999999</v>
      </c>
      <c r="N13" s="26">
        <f t="shared" si="6"/>
        <v>1349</v>
      </c>
      <c r="O13" s="27">
        <f t="shared" si="7"/>
        <v>40767.51999999999</v>
      </c>
      <c r="P13" s="44">
        <v>2</v>
      </c>
      <c r="Q13" s="45">
        <v>89</v>
      </c>
      <c r="R13" s="34">
        <v>1</v>
      </c>
      <c r="S13" s="31">
        <v>44</v>
      </c>
      <c r="T13" s="30">
        <v>5</v>
      </c>
      <c r="U13" s="31">
        <v>253</v>
      </c>
      <c r="V13" s="23">
        <f>IFERROR(INDEX('[1]PBD Lifetime'!G:G,MATCH('[1]Sales LITA Publications'!A13,'[1]PBD Lifetime'!J:J,0)),0)+IFERROR(VLOOKUP(A13,'[1]All BK'!$A$1:$D$23,3,FALSE),0)</f>
        <v>1344</v>
      </c>
      <c r="W13" s="21">
        <f>IFERROR(INDEX('[1]PBD Lifetime'!F:F,MATCH('[1]Sales LITA Publications'!A13,'[1]PBD Lifetime'!J:J,0)),0)+IFERROR(VLOOKUP(A13,'[1]All BK'!$A$1:$D$23,4,FALSE),0)</f>
        <v>40514.51999999999</v>
      </c>
      <c r="X13" s="10">
        <v>11</v>
      </c>
      <c r="Y13" s="12">
        <v>428</v>
      </c>
      <c r="Z13" s="10">
        <v>4</v>
      </c>
      <c r="AA13" s="12">
        <v>198</v>
      </c>
    </row>
    <row r="14" spans="1:27" x14ac:dyDescent="0.25">
      <c r="A14" s="8">
        <v>9781555707040</v>
      </c>
      <c r="B14" s="2" t="s">
        <v>18</v>
      </c>
      <c r="C14" s="9">
        <v>40268</v>
      </c>
      <c r="D14" s="40">
        <f t="shared" si="0"/>
        <v>1324</v>
      </c>
      <c r="E14" s="27">
        <f t="shared" si="1"/>
        <v>39410.32</v>
      </c>
      <c r="F14" s="58">
        <v>0</v>
      </c>
      <c r="G14" s="45">
        <v>0</v>
      </c>
      <c r="H14" s="52">
        <f t="shared" si="2"/>
        <v>0</v>
      </c>
      <c r="I14" s="11">
        <f t="shared" si="3"/>
        <v>0</v>
      </c>
      <c r="J14" s="40">
        <f t="shared" si="8"/>
        <v>1324</v>
      </c>
      <c r="K14" s="27">
        <f t="shared" si="9"/>
        <v>39410.32</v>
      </c>
      <c r="L14" s="40">
        <f t="shared" si="4"/>
        <v>1324</v>
      </c>
      <c r="M14" s="41">
        <f t="shared" si="5"/>
        <v>39410.32</v>
      </c>
      <c r="N14" s="26">
        <f t="shared" si="6"/>
        <v>1321</v>
      </c>
      <c r="O14" s="27">
        <f t="shared" si="7"/>
        <v>39294.32</v>
      </c>
      <c r="P14" s="44">
        <v>0</v>
      </c>
      <c r="Q14" s="45">
        <v>0</v>
      </c>
      <c r="R14" s="34">
        <v>3</v>
      </c>
      <c r="S14" s="31">
        <v>116</v>
      </c>
      <c r="T14" s="30">
        <v>2</v>
      </c>
      <c r="U14" s="31">
        <v>110</v>
      </c>
      <c r="V14" s="23">
        <f>IFERROR(INDEX('[1]PBD Lifetime'!G:G,MATCH('[1]Sales LITA Publications'!A14,'[1]PBD Lifetime'!J:J,0)),0)+IFERROR(VLOOKUP(A14,'[1]All BK'!$A$1:$D$23,3,FALSE),0)</f>
        <v>1319</v>
      </c>
      <c r="W14" s="21">
        <f>IFERROR(INDEX('[1]PBD Lifetime'!F:F,MATCH('[1]Sales LITA Publications'!A14,'[1]PBD Lifetime'!J:J,0)),0)+IFERROR(VLOOKUP(A14,'[1]All BK'!$A$1:$D$23,4,FALSE),0)</f>
        <v>39184.32</v>
      </c>
      <c r="X14" s="10">
        <v>5</v>
      </c>
      <c r="Y14" s="12">
        <v>201</v>
      </c>
      <c r="Z14" s="10">
        <v>27</v>
      </c>
      <c r="AA14" s="12">
        <v>1178</v>
      </c>
    </row>
    <row r="15" spans="1:27" x14ac:dyDescent="0.25">
      <c r="A15" s="8">
        <v>9781555707125</v>
      </c>
      <c r="B15" s="2" t="s">
        <v>19</v>
      </c>
      <c r="C15" s="9">
        <v>40268</v>
      </c>
      <c r="D15" s="40">
        <f t="shared" si="0"/>
        <v>979</v>
      </c>
      <c r="E15" s="27">
        <f t="shared" si="1"/>
        <v>25072.890000000007</v>
      </c>
      <c r="F15" s="58">
        <v>0</v>
      </c>
      <c r="G15" s="45">
        <v>0</v>
      </c>
      <c r="H15" s="52">
        <f t="shared" si="2"/>
        <v>0</v>
      </c>
      <c r="I15" s="11">
        <f t="shared" si="3"/>
        <v>0</v>
      </c>
      <c r="J15" s="40">
        <f t="shared" si="8"/>
        <v>979</v>
      </c>
      <c r="K15" s="27">
        <f t="shared" si="9"/>
        <v>25072.890000000007</v>
      </c>
      <c r="L15" s="40">
        <f t="shared" si="4"/>
        <v>979</v>
      </c>
      <c r="M15" s="41">
        <f t="shared" si="5"/>
        <v>25072.890000000007</v>
      </c>
      <c r="N15" s="26">
        <f t="shared" si="6"/>
        <v>979</v>
      </c>
      <c r="O15" s="27">
        <f t="shared" si="7"/>
        <v>25072.890000000007</v>
      </c>
      <c r="P15" s="44">
        <v>0</v>
      </c>
      <c r="Q15" s="45">
        <v>0</v>
      </c>
      <c r="R15" s="34">
        <v>0</v>
      </c>
      <c r="S15" s="31">
        <v>0</v>
      </c>
      <c r="T15" s="30">
        <v>5</v>
      </c>
      <c r="U15" s="31">
        <v>234</v>
      </c>
      <c r="V15" s="23">
        <f>IFERROR(INDEX('[1]PBD Lifetime'!G:G,MATCH('[1]Sales LITA Publications'!A15,'[1]PBD Lifetime'!J:J,0)),0)+IFERROR(VLOOKUP(A15,'[1]All BK'!$A$1:$D$23,3,FALSE),0)</f>
        <v>974</v>
      </c>
      <c r="W15" s="21">
        <f>IFERROR(INDEX('[1]PBD Lifetime'!F:F,MATCH('[1]Sales LITA Publications'!A15,'[1]PBD Lifetime'!J:J,0)),0)+IFERROR(VLOOKUP(A15,'[1]All BK'!$A$1:$D$23,4,FALSE),0)</f>
        <v>24838.890000000007</v>
      </c>
      <c r="X15" s="10">
        <v>3</v>
      </c>
      <c r="Y15" s="12">
        <v>107</v>
      </c>
      <c r="Z15" s="10">
        <v>6</v>
      </c>
      <c r="AA15" s="12">
        <v>257</v>
      </c>
    </row>
    <row r="16" spans="1:27" x14ac:dyDescent="0.25">
      <c r="A16" s="8">
        <v>9781555707095</v>
      </c>
      <c r="B16" s="2" t="s">
        <v>20</v>
      </c>
      <c r="C16" s="9">
        <v>40268</v>
      </c>
      <c r="D16" s="40">
        <f t="shared" si="0"/>
        <v>1152</v>
      </c>
      <c r="E16" s="27">
        <f t="shared" si="1"/>
        <v>31958.720000000001</v>
      </c>
      <c r="F16" s="58">
        <v>0</v>
      </c>
      <c r="G16" s="45">
        <v>0</v>
      </c>
      <c r="H16" s="52">
        <f t="shared" si="2"/>
        <v>0</v>
      </c>
      <c r="I16" s="11">
        <f t="shared" si="3"/>
        <v>0</v>
      </c>
      <c r="J16" s="40">
        <f t="shared" si="8"/>
        <v>1152</v>
      </c>
      <c r="K16" s="27">
        <f t="shared" si="9"/>
        <v>31958.720000000001</v>
      </c>
      <c r="L16" s="40">
        <f t="shared" si="4"/>
        <v>1152</v>
      </c>
      <c r="M16" s="41">
        <f t="shared" si="5"/>
        <v>31958.720000000001</v>
      </c>
      <c r="N16" s="26">
        <f t="shared" si="6"/>
        <v>1151</v>
      </c>
      <c r="O16" s="27">
        <f t="shared" si="7"/>
        <v>31914.720000000001</v>
      </c>
      <c r="P16" s="44">
        <v>0</v>
      </c>
      <c r="Q16" s="45">
        <v>0</v>
      </c>
      <c r="R16" s="34">
        <v>1</v>
      </c>
      <c r="S16" s="31">
        <v>44</v>
      </c>
      <c r="T16" s="30">
        <v>1</v>
      </c>
      <c r="U16" s="31">
        <v>72</v>
      </c>
      <c r="V16" s="23">
        <f>IFERROR(INDEX('[1]PBD Lifetime'!G:G,MATCH('[1]Sales LITA Publications'!A16,'[1]PBD Lifetime'!J:J,0)),0)+IFERROR(VLOOKUP(A16,'[1]All BK'!$A$1:$D$23,3,FALSE),0)</f>
        <v>1150</v>
      </c>
      <c r="W16" s="21">
        <f>IFERROR(INDEX('[1]PBD Lifetime'!F:F,MATCH('[1]Sales LITA Publications'!A16,'[1]PBD Lifetime'!J:J,0)),0)+IFERROR(VLOOKUP(A16,'[1]All BK'!$A$1:$D$23,4,FALSE),0)</f>
        <v>31842.720000000001</v>
      </c>
      <c r="X16" s="10">
        <v>5</v>
      </c>
      <c r="Y16" s="12">
        <v>151</v>
      </c>
      <c r="Z16" s="10">
        <v>12</v>
      </c>
      <c r="AA16" s="12">
        <v>527</v>
      </c>
    </row>
    <row r="17" spans="1:27" x14ac:dyDescent="0.25">
      <c r="A17" s="8">
        <v>9781555707149</v>
      </c>
      <c r="B17" s="2" t="s">
        <v>21</v>
      </c>
      <c r="C17" s="9">
        <v>40268</v>
      </c>
      <c r="D17" s="40">
        <f t="shared" si="0"/>
        <v>381</v>
      </c>
      <c r="E17" s="27">
        <f t="shared" si="1"/>
        <v>144470.60999999999</v>
      </c>
      <c r="F17" s="58">
        <v>0</v>
      </c>
      <c r="G17" s="45">
        <v>0</v>
      </c>
      <c r="H17" s="52">
        <f t="shared" si="2"/>
        <v>0</v>
      </c>
      <c r="I17" s="11">
        <f t="shared" si="3"/>
        <v>0</v>
      </c>
      <c r="J17" s="40">
        <f t="shared" si="8"/>
        <v>381</v>
      </c>
      <c r="K17" s="27">
        <f t="shared" si="9"/>
        <v>144470.60999999999</v>
      </c>
      <c r="L17" s="40">
        <f t="shared" si="4"/>
        <v>381</v>
      </c>
      <c r="M17" s="41">
        <f t="shared" si="5"/>
        <v>144470.60999999999</v>
      </c>
      <c r="N17" s="26">
        <f t="shared" si="6"/>
        <v>381</v>
      </c>
      <c r="O17" s="27">
        <f t="shared" si="7"/>
        <v>144470.60999999999</v>
      </c>
      <c r="P17" s="44">
        <v>0</v>
      </c>
      <c r="Q17" s="45">
        <v>0</v>
      </c>
      <c r="R17" s="34">
        <v>0</v>
      </c>
      <c r="S17" s="31">
        <v>0</v>
      </c>
      <c r="T17" s="30">
        <v>3</v>
      </c>
      <c r="U17" s="31">
        <v>440</v>
      </c>
      <c r="V17" s="23">
        <f>IFERROR(INDEX('[1]PBD Lifetime'!G:G,MATCH('[1]Sales LITA Publications'!A17,'[1]PBD Lifetime'!J:J,0)),0)+IFERROR(VLOOKUP(A17,'[1]All BK'!$A$1:$D$23,3,FALSE),0)</f>
        <v>378</v>
      </c>
      <c r="W17" s="21">
        <f>IFERROR(INDEX('[1]PBD Lifetime'!F:F,MATCH('[1]Sales LITA Publications'!A17,'[1]PBD Lifetime'!J:J,0)),0)+IFERROR(VLOOKUP(A17,'[1]All BK'!$A$1:$D$23,4,FALSE),0)</f>
        <v>144030.60999999999</v>
      </c>
      <c r="X17" s="10">
        <v>3</v>
      </c>
      <c r="Y17" s="12">
        <v>0</v>
      </c>
      <c r="Z17" s="10">
        <v>1</v>
      </c>
      <c r="AA17" s="12">
        <v>0</v>
      </c>
    </row>
    <row r="18" spans="1:27" x14ac:dyDescent="0.25">
      <c r="A18" s="8">
        <v>9781555707491</v>
      </c>
      <c r="B18" s="2" t="s">
        <v>22</v>
      </c>
      <c r="C18" s="9">
        <v>40724</v>
      </c>
      <c r="D18" s="40">
        <f t="shared" si="0"/>
        <v>807</v>
      </c>
      <c r="E18" s="27">
        <f t="shared" si="1"/>
        <v>26664.33</v>
      </c>
      <c r="F18" s="58">
        <v>0</v>
      </c>
      <c r="G18" s="45">
        <v>0</v>
      </c>
      <c r="H18" s="52">
        <f t="shared" si="2"/>
        <v>0</v>
      </c>
      <c r="I18" s="11">
        <f t="shared" si="3"/>
        <v>0</v>
      </c>
      <c r="J18" s="40">
        <f t="shared" si="8"/>
        <v>807</v>
      </c>
      <c r="K18" s="27">
        <f t="shared" si="9"/>
        <v>26664.33</v>
      </c>
      <c r="L18" s="40">
        <f t="shared" si="4"/>
        <v>807</v>
      </c>
      <c r="M18" s="41">
        <f t="shared" si="5"/>
        <v>26664.33</v>
      </c>
      <c r="N18" s="26">
        <f t="shared" si="6"/>
        <v>807</v>
      </c>
      <c r="O18" s="27">
        <f t="shared" si="7"/>
        <v>26664.33</v>
      </c>
      <c r="P18" s="44">
        <v>0</v>
      </c>
      <c r="Q18" s="45">
        <v>0</v>
      </c>
      <c r="R18" s="34">
        <v>0</v>
      </c>
      <c r="S18" s="31">
        <v>0</v>
      </c>
      <c r="T18" s="30">
        <v>2</v>
      </c>
      <c r="U18" s="31">
        <v>95</v>
      </c>
      <c r="V18" s="23">
        <f>IFERROR(INDEX('[1]PBD Lifetime'!G:G,MATCH('[1]Sales LITA Publications'!A18,'[1]PBD Lifetime'!J:J,0)),0)+IFERROR(VLOOKUP(A18,'[1]All BK'!$A$1:$D$23,3,FALSE),0)</f>
        <v>805</v>
      </c>
      <c r="W18" s="21">
        <f>IFERROR(INDEX('[1]PBD Lifetime'!F:F,MATCH('[1]Sales LITA Publications'!A18,'[1]PBD Lifetime'!J:J,0)),0)+IFERROR(VLOOKUP(A18,'[1]All BK'!$A$1:$D$23,4,FALSE),0)</f>
        <v>26569.33</v>
      </c>
      <c r="X18" s="10">
        <v>-43</v>
      </c>
      <c r="Y18" s="12">
        <v>-2208.9</v>
      </c>
      <c r="Z18" s="10">
        <v>12</v>
      </c>
      <c r="AA18" s="12">
        <v>653</v>
      </c>
    </row>
    <row r="19" spans="1:27" x14ac:dyDescent="0.25">
      <c r="A19" s="8">
        <v>9781555707484</v>
      </c>
      <c r="B19" s="2" t="s">
        <v>23</v>
      </c>
      <c r="C19" s="9">
        <v>40755</v>
      </c>
      <c r="D19" s="40">
        <f t="shared" si="0"/>
        <v>108</v>
      </c>
      <c r="E19" s="27">
        <f t="shared" si="1"/>
        <v>5065.3599999999997</v>
      </c>
      <c r="F19" s="58">
        <v>3</v>
      </c>
      <c r="G19" s="45">
        <v>91</v>
      </c>
      <c r="H19" s="52">
        <f t="shared" si="2"/>
        <v>1</v>
      </c>
      <c r="I19" s="11">
        <f t="shared" si="3"/>
        <v>31</v>
      </c>
      <c r="J19" s="40">
        <f t="shared" si="8"/>
        <v>107</v>
      </c>
      <c r="K19" s="27">
        <f t="shared" si="9"/>
        <v>5034.3599999999997</v>
      </c>
      <c r="L19" s="40">
        <f t="shared" si="4"/>
        <v>105</v>
      </c>
      <c r="M19" s="41">
        <f t="shared" si="5"/>
        <v>4974.3599999999997</v>
      </c>
      <c r="N19" s="26">
        <f t="shared" si="6"/>
        <v>102</v>
      </c>
      <c r="O19" s="27">
        <f t="shared" si="7"/>
        <v>4920.3599999999997</v>
      </c>
      <c r="P19" s="44">
        <v>2</v>
      </c>
      <c r="Q19" s="45">
        <v>60</v>
      </c>
      <c r="R19" s="34">
        <v>3</v>
      </c>
      <c r="S19" s="31">
        <v>54</v>
      </c>
      <c r="T19" s="30">
        <v>1</v>
      </c>
      <c r="U19" s="31">
        <v>40</v>
      </c>
      <c r="V19" s="23">
        <f>IFERROR(INDEX('[1]PBD Lifetime'!G:G,MATCH('[1]Sales LITA Publications'!A19,'[1]PBD Lifetime'!J:J,0)),0)+IFERROR(VLOOKUP(A19,'[1]All BK'!$A$1:$D$23,3,FALSE),0)</f>
        <v>101</v>
      </c>
      <c r="W19" s="21">
        <f>IFERROR(INDEX('[1]PBD Lifetime'!F:F,MATCH('[1]Sales LITA Publications'!A19,'[1]PBD Lifetime'!J:J,0)),0)+IFERROR(VLOOKUP(A19,'[1]All BK'!$A$1:$D$23,4,FALSE),0)</f>
        <v>4880.3599999999997</v>
      </c>
      <c r="X19" s="10">
        <v>1</v>
      </c>
      <c r="Y19" s="12">
        <v>161</v>
      </c>
      <c r="Z19" s="10">
        <v>1</v>
      </c>
      <c r="AA19" s="12">
        <v>0</v>
      </c>
    </row>
    <row r="20" spans="1:27" x14ac:dyDescent="0.25">
      <c r="A20" s="8">
        <v>9781555707750</v>
      </c>
      <c r="B20" s="2" t="s">
        <v>24</v>
      </c>
      <c r="C20" s="9">
        <v>40877</v>
      </c>
      <c r="D20" s="40">
        <f t="shared" si="0"/>
        <v>578</v>
      </c>
      <c r="E20" s="27">
        <f t="shared" si="1"/>
        <v>30745.909999999985</v>
      </c>
      <c r="F20" s="58">
        <v>1</v>
      </c>
      <c r="G20" s="45">
        <v>58</v>
      </c>
      <c r="H20" s="52">
        <f t="shared" si="2"/>
        <v>0</v>
      </c>
      <c r="I20" s="11">
        <f t="shared" si="3"/>
        <v>0</v>
      </c>
      <c r="J20" s="40">
        <f t="shared" si="8"/>
        <v>578</v>
      </c>
      <c r="K20" s="27">
        <f t="shared" si="9"/>
        <v>30745.909999999985</v>
      </c>
      <c r="L20" s="40">
        <f t="shared" si="4"/>
        <v>577</v>
      </c>
      <c r="M20" s="41">
        <f t="shared" si="5"/>
        <v>30687.909999999985</v>
      </c>
      <c r="N20" s="26">
        <f t="shared" si="6"/>
        <v>570</v>
      </c>
      <c r="O20" s="27">
        <f t="shared" si="7"/>
        <v>30232.909999999985</v>
      </c>
      <c r="P20" s="44">
        <v>1</v>
      </c>
      <c r="Q20" s="45">
        <v>58</v>
      </c>
      <c r="R20" s="34">
        <v>7</v>
      </c>
      <c r="S20" s="31">
        <v>455</v>
      </c>
      <c r="T20" s="30">
        <v>5</v>
      </c>
      <c r="U20" s="31">
        <v>283</v>
      </c>
      <c r="V20" s="23">
        <f>IFERROR(INDEX('[1]PBD Lifetime'!G:G,MATCH('[1]Sales LITA Publications'!A20,'[1]PBD Lifetime'!J:J,0)),0)+IFERROR(VLOOKUP(A20,'[1]All BK'!$A$1:$D$23,3,FALSE),0)</f>
        <v>565</v>
      </c>
      <c r="W20" s="21">
        <f>IFERROR(INDEX('[1]PBD Lifetime'!F:F,MATCH('[1]Sales LITA Publications'!A20,'[1]PBD Lifetime'!J:J,0)),0)+IFERROR(VLOOKUP(A20,'[1]All BK'!$A$1:$D$23,4,FALSE),0)</f>
        <v>29949.909999999985</v>
      </c>
      <c r="X20" s="10">
        <v>16</v>
      </c>
      <c r="Y20" s="12">
        <v>773</v>
      </c>
      <c r="Z20" s="10">
        <v>33</v>
      </c>
      <c r="AA20" s="12">
        <v>1902.32</v>
      </c>
    </row>
    <row r="21" spans="1:27" x14ac:dyDescent="0.25">
      <c r="A21" s="8">
        <v>9781555707637</v>
      </c>
      <c r="B21" s="2" t="s">
        <v>25</v>
      </c>
      <c r="C21" s="9">
        <v>40908</v>
      </c>
      <c r="D21" s="40">
        <f t="shared" si="0"/>
        <v>290</v>
      </c>
      <c r="E21" s="27">
        <f t="shared" si="1"/>
        <v>16120.599999999999</v>
      </c>
      <c r="F21" s="58">
        <v>0</v>
      </c>
      <c r="G21" s="45">
        <v>0</v>
      </c>
      <c r="H21" s="52">
        <f t="shared" si="2"/>
        <v>0</v>
      </c>
      <c r="I21" s="11">
        <f t="shared" si="3"/>
        <v>0</v>
      </c>
      <c r="J21" s="40">
        <f t="shared" si="8"/>
        <v>290</v>
      </c>
      <c r="K21" s="27">
        <f t="shared" si="9"/>
        <v>16120.599999999999</v>
      </c>
      <c r="L21" s="40">
        <f t="shared" si="4"/>
        <v>290</v>
      </c>
      <c r="M21" s="41">
        <f t="shared" si="5"/>
        <v>16120.599999999999</v>
      </c>
      <c r="N21" s="26">
        <f t="shared" si="6"/>
        <v>287</v>
      </c>
      <c r="O21" s="27">
        <f t="shared" si="7"/>
        <v>15972.599999999999</v>
      </c>
      <c r="P21" s="44">
        <v>0</v>
      </c>
      <c r="Q21" s="45">
        <v>0</v>
      </c>
      <c r="R21" s="34">
        <v>3</v>
      </c>
      <c r="S21" s="31">
        <v>148</v>
      </c>
      <c r="T21" s="30">
        <v>4</v>
      </c>
      <c r="U21" s="31">
        <v>299</v>
      </c>
      <c r="V21" s="23">
        <f>IFERROR(INDEX('[1]PBD Lifetime'!G:G,MATCH('[1]Sales LITA Publications'!A21,'[1]PBD Lifetime'!J:J,0)),0)+IFERROR(VLOOKUP(A21,'[1]All BK'!$A$1:$D$23,3,FALSE),0)</f>
        <v>283</v>
      </c>
      <c r="W21" s="21">
        <f>IFERROR(INDEX('[1]PBD Lifetime'!F:F,MATCH('[1]Sales LITA Publications'!A21,'[1]PBD Lifetime'!J:J,0)),0)+IFERROR(VLOOKUP(A21,'[1]All BK'!$A$1:$D$23,4,FALSE),0)</f>
        <v>15673.599999999999</v>
      </c>
      <c r="X21" s="10">
        <v>8</v>
      </c>
      <c r="Y21" s="12">
        <v>512</v>
      </c>
      <c r="Z21" s="10">
        <v>18</v>
      </c>
      <c r="AA21" s="12">
        <v>1034.06</v>
      </c>
    </row>
    <row r="22" spans="1:27" x14ac:dyDescent="0.25">
      <c r="A22" s="8">
        <v>9781555707859</v>
      </c>
      <c r="B22" s="2" t="s">
        <v>26</v>
      </c>
      <c r="C22" s="9">
        <v>41037</v>
      </c>
      <c r="D22" s="40">
        <f t="shared" si="0"/>
        <v>538</v>
      </c>
      <c r="E22" s="27">
        <f t="shared" si="1"/>
        <v>17188.29</v>
      </c>
      <c r="F22" s="58">
        <v>4</v>
      </c>
      <c r="G22" s="45">
        <v>53</v>
      </c>
      <c r="H22" s="52">
        <f t="shared" si="2"/>
        <v>1</v>
      </c>
      <c r="I22" s="11">
        <f t="shared" si="3"/>
        <v>1</v>
      </c>
      <c r="J22" s="40">
        <f t="shared" si="8"/>
        <v>537</v>
      </c>
      <c r="K22" s="27">
        <f t="shared" si="9"/>
        <v>17187.29</v>
      </c>
      <c r="L22" s="40">
        <f t="shared" si="4"/>
        <v>534</v>
      </c>
      <c r="M22" s="41">
        <f t="shared" si="5"/>
        <v>17135.29</v>
      </c>
      <c r="N22" s="26">
        <f t="shared" si="6"/>
        <v>524</v>
      </c>
      <c r="O22" s="27">
        <f t="shared" si="7"/>
        <v>17020.29</v>
      </c>
      <c r="P22" s="44">
        <v>3</v>
      </c>
      <c r="Q22" s="45">
        <v>52</v>
      </c>
      <c r="R22" s="34">
        <v>10</v>
      </c>
      <c r="S22" s="31">
        <v>115</v>
      </c>
      <c r="T22" s="30">
        <v>14</v>
      </c>
      <c r="U22" s="31">
        <v>333</v>
      </c>
      <c r="V22" s="23">
        <f>IFERROR(INDEX('[1]PBD Lifetime'!G:G,MATCH('[1]Sales LITA Publications'!A22,'[1]PBD Lifetime'!J:J,0)),0)+IFERROR(VLOOKUP(A22,'[1]All BK'!$A$1:$D$23,3,FALSE),0)</f>
        <v>510</v>
      </c>
      <c r="W22" s="21">
        <f>IFERROR(INDEX('[1]PBD Lifetime'!F:F,MATCH('[1]Sales LITA Publications'!A22,'[1]PBD Lifetime'!J:J,0)),0)+IFERROR(VLOOKUP(A22,'[1]All BK'!$A$1:$D$23,4,FALSE),0)</f>
        <v>16687.29</v>
      </c>
      <c r="X22" s="10">
        <v>26</v>
      </c>
      <c r="Y22" s="12">
        <v>843</v>
      </c>
      <c r="Z22" s="10">
        <v>42</v>
      </c>
      <c r="AA22" s="12">
        <v>1192</v>
      </c>
    </row>
    <row r="23" spans="1:27" x14ac:dyDescent="0.25">
      <c r="A23" s="8">
        <v>9781555707835</v>
      </c>
      <c r="B23" s="2" t="s">
        <v>27</v>
      </c>
      <c r="C23" s="9">
        <v>41037</v>
      </c>
      <c r="D23" s="40">
        <f t="shared" si="0"/>
        <v>436</v>
      </c>
      <c r="E23" s="27">
        <f t="shared" si="1"/>
        <v>11881.74</v>
      </c>
      <c r="F23" s="58">
        <v>3</v>
      </c>
      <c r="G23" s="45">
        <v>1</v>
      </c>
      <c r="H23" s="52">
        <f t="shared" si="2"/>
        <v>1</v>
      </c>
      <c r="I23" s="11">
        <f t="shared" si="3"/>
        <v>0</v>
      </c>
      <c r="J23" s="40">
        <f t="shared" si="8"/>
        <v>435</v>
      </c>
      <c r="K23" s="27">
        <f t="shared" si="9"/>
        <v>11881.74</v>
      </c>
      <c r="L23" s="40">
        <f t="shared" si="4"/>
        <v>433</v>
      </c>
      <c r="M23" s="41">
        <f t="shared" si="5"/>
        <v>11880.74</v>
      </c>
      <c r="N23" s="26">
        <f t="shared" si="6"/>
        <v>425</v>
      </c>
      <c r="O23" s="27">
        <f t="shared" si="7"/>
        <v>11810.74</v>
      </c>
      <c r="P23" s="44">
        <v>2</v>
      </c>
      <c r="Q23" s="45">
        <v>1</v>
      </c>
      <c r="R23" s="34">
        <v>8</v>
      </c>
      <c r="S23" s="31">
        <v>70</v>
      </c>
      <c r="T23" s="30">
        <v>10</v>
      </c>
      <c r="U23" s="31">
        <v>230</v>
      </c>
      <c r="V23" s="23">
        <f>IFERROR(INDEX('[1]PBD Lifetime'!G:G,MATCH('[1]Sales LITA Publications'!A23,'[1]PBD Lifetime'!J:J,0)),0)+IFERROR(VLOOKUP(A23,'[1]All BK'!$A$1:$D$23,3,FALSE),0)</f>
        <v>415</v>
      </c>
      <c r="W23" s="21">
        <f>IFERROR(INDEX('[1]PBD Lifetime'!F:F,MATCH('[1]Sales LITA Publications'!A23,'[1]PBD Lifetime'!J:J,0)),0)+IFERROR(VLOOKUP(A23,'[1]All BK'!$A$1:$D$23,4,FALSE),0)</f>
        <v>11580.74</v>
      </c>
      <c r="X23" s="10">
        <v>11</v>
      </c>
      <c r="Y23" s="12">
        <v>106</v>
      </c>
      <c r="Z23" s="10">
        <v>33</v>
      </c>
      <c r="AA23" s="12">
        <v>915</v>
      </c>
    </row>
    <row r="24" spans="1:27" ht="30" x14ac:dyDescent="0.25">
      <c r="A24" s="8">
        <v>9781555707842</v>
      </c>
      <c r="B24" s="2" t="s">
        <v>28</v>
      </c>
      <c r="C24" s="9">
        <v>41037</v>
      </c>
      <c r="D24" s="40">
        <f t="shared" si="0"/>
        <v>376</v>
      </c>
      <c r="E24" s="27">
        <f t="shared" si="1"/>
        <v>10133.710000000001</v>
      </c>
      <c r="F24" s="58">
        <v>5</v>
      </c>
      <c r="G24" s="45">
        <v>104</v>
      </c>
      <c r="H24" s="52">
        <f>F24-P24</f>
        <v>3</v>
      </c>
      <c r="I24" s="11">
        <f t="shared" si="3"/>
        <v>96</v>
      </c>
      <c r="J24" s="40">
        <f t="shared" si="8"/>
        <v>373</v>
      </c>
      <c r="K24" s="27">
        <f t="shared" si="9"/>
        <v>10037.710000000001</v>
      </c>
      <c r="L24" s="40">
        <f t="shared" si="4"/>
        <v>371</v>
      </c>
      <c r="M24" s="41">
        <f t="shared" si="5"/>
        <v>10029.710000000001</v>
      </c>
      <c r="N24" s="26">
        <f t="shared" si="6"/>
        <v>362</v>
      </c>
      <c r="O24" s="27">
        <f t="shared" si="7"/>
        <v>9927.7100000000009</v>
      </c>
      <c r="P24" s="44">
        <v>2</v>
      </c>
      <c r="Q24" s="45">
        <v>8</v>
      </c>
      <c r="R24" s="34">
        <v>9</v>
      </c>
      <c r="S24" s="31">
        <v>102</v>
      </c>
      <c r="T24" s="30">
        <v>10</v>
      </c>
      <c r="U24" s="31">
        <v>137</v>
      </c>
      <c r="V24" s="23">
        <f>IFERROR(INDEX('[1]PBD Lifetime'!G:G,MATCH('[1]Sales LITA Publications'!A24,'[1]PBD Lifetime'!J:J,0)),0)+IFERROR(VLOOKUP(A24,'[1]All BK'!$A$1:$D$23,3,FALSE),0)</f>
        <v>352</v>
      </c>
      <c r="W24" s="21">
        <f>IFERROR(INDEX('[1]PBD Lifetime'!F:F,MATCH('[1]Sales LITA Publications'!A24,'[1]PBD Lifetime'!J:J,0)),0)+IFERROR(VLOOKUP(A24,'[1]All BK'!$A$1:$D$23,4,FALSE),0)</f>
        <v>9790.7100000000009</v>
      </c>
      <c r="X24" s="10">
        <v>9</v>
      </c>
      <c r="Y24" s="12">
        <v>27</v>
      </c>
      <c r="Z24" s="10">
        <v>27</v>
      </c>
      <c r="AA24" s="12">
        <v>811</v>
      </c>
    </row>
    <row r="25" spans="1:27" x14ac:dyDescent="0.25">
      <c r="A25" s="8">
        <v>9781555707781</v>
      </c>
      <c r="B25" s="2" t="s">
        <v>29</v>
      </c>
      <c r="C25" s="9">
        <v>41037</v>
      </c>
      <c r="D25" s="40">
        <f t="shared" si="0"/>
        <v>422</v>
      </c>
      <c r="E25" s="27">
        <f t="shared" si="1"/>
        <v>11652.830000000002</v>
      </c>
      <c r="F25" s="58">
        <v>3</v>
      </c>
      <c r="G25" s="45">
        <v>3</v>
      </c>
      <c r="H25" s="52">
        <f t="shared" ref="H25:H79" si="10">F25-P25</f>
        <v>1</v>
      </c>
      <c r="I25" s="11">
        <f t="shared" si="3"/>
        <v>2</v>
      </c>
      <c r="J25" s="40">
        <f t="shared" si="8"/>
        <v>421</v>
      </c>
      <c r="K25" s="27">
        <f t="shared" si="9"/>
        <v>11650.830000000002</v>
      </c>
      <c r="L25" s="40">
        <f t="shared" si="4"/>
        <v>419</v>
      </c>
      <c r="M25" s="41">
        <f t="shared" si="5"/>
        <v>11649.830000000002</v>
      </c>
      <c r="N25" s="26">
        <f t="shared" si="6"/>
        <v>412</v>
      </c>
      <c r="O25" s="27">
        <f t="shared" si="7"/>
        <v>11575.830000000002</v>
      </c>
      <c r="P25" s="44">
        <v>2</v>
      </c>
      <c r="Q25" s="45">
        <v>1</v>
      </c>
      <c r="R25" s="34">
        <v>7</v>
      </c>
      <c r="S25" s="31">
        <v>74</v>
      </c>
      <c r="T25" s="30">
        <v>11</v>
      </c>
      <c r="U25" s="31">
        <v>232</v>
      </c>
      <c r="V25" s="23">
        <f>IFERROR(INDEX('[1]PBD Lifetime'!G:G,MATCH('[1]Sales LITA Publications'!A25,'[1]PBD Lifetime'!J:J,0)),0)+IFERROR(VLOOKUP(A25,'[1]All BK'!$A$1:$D$23,3,FALSE),0)</f>
        <v>401</v>
      </c>
      <c r="W25" s="21">
        <f>IFERROR(INDEX('[1]PBD Lifetime'!F:F,MATCH('[1]Sales LITA Publications'!A25,'[1]PBD Lifetime'!J:J,0)),0)+IFERROR(VLOOKUP(A25,'[1]All BK'!$A$1:$D$23,4,FALSE),0)</f>
        <v>11343.830000000002</v>
      </c>
      <c r="X25" s="10">
        <v>17</v>
      </c>
      <c r="Y25" s="12">
        <v>701</v>
      </c>
      <c r="Z25" s="10">
        <v>23</v>
      </c>
      <c r="AA25" s="12">
        <v>524</v>
      </c>
    </row>
    <row r="26" spans="1:27" x14ac:dyDescent="0.25">
      <c r="A26" s="8">
        <v>9781555707798</v>
      </c>
      <c r="B26" s="2" t="s">
        <v>30</v>
      </c>
      <c r="C26" s="9">
        <v>41037</v>
      </c>
      <c r="D26" s="40">
        <f t="shared" si="0"/>
        <v>700</v>
      </c>
      <c r="E26" s="27">
        <f t="shared" si="1"/>
        <v>21520.73</v>
      </c>
      <c r="F26" s="58">
        <v>0</v>
      </c>
      <c r="G26" s="45">
        <v>0</v>
      </c>
      <c r="H26" s="52">
        <f t="shared" si="10"/>
        <v>-6</v>
      </c>
      <c r="I26" s="11">
        <f t="shared" si="3"/>
        <v>-80</v>
      </c>
      <c r="J26" s="40">
        <f t="shared" si="8"/>
        <v>706</v>
      </c>
      <c r="K26" s="27">
        <f t="shared" si="9"/>
        <v>21600.73</v>
      </c>
      <c r="L26" s="40">
        <f t="shared" si="4"/>
        <v>700</v>
      </c>
      <c r="M26" s="41">
        <f t="shared" si="5"/>
        <v>21520.73</v>
      </c>
      <c r="N26" s="26">
        <f t="shared" si="6"/>
        <v>689</v>
      </c>
      <c r="O26" s="27">
        <f t="shared" si="7"/>
        <v>21425.73</v>
      </c>
      <c r="P26" s="44">
        <v>6</v>
      </c>
      <c r="Q26" s="45">
        <v>80</v>
      </c>
      <c r="R26" s="34">
        <v>11</v>
      </c>
      <c r="S26" s="31">
        <v>95</v>
      </c>
      <c r="T26" s="30">
        <v>17</v>
      </c>
      <c r="U26" s="31">
        <v>253</v>
      </c>
      <c r="V26" s="23">
        <f>IFERROR(INDEX('[1]PBD Lifetime'!G:G,MATCH('[1]Sales LITA Publications'!A26,'[1]PBD Lifetime'!J:J,0)),0)+IFERROR(VLOOKUP(A26,'[1]All BK'!$A$1:$D$23,3,FALSE),0)</f>
        <v>672</v>
      </c>
      <c r="W26" s="21">
        <f>IFERROR(INDEX('[1]PBD Lifetime'!F:F,MATCH('[1]Sales LITA Publications'!A26,'[1]PBD Lifetime'!J:J,0)),0)+IFERROR(VLOOKUP(A26,'[1]All BK'!$A$1:$D$23,4,FALSE),0)</f>
        <v>21172.73</v>
      </c>
      <c r="X26" s="10">
        <v>13</v>
      </c>
      <c r="Y26" s="12">
        <v>294</v>
      </c>
      <c r="Z26" s="10">
        <v>42</v>
      </c>
      <c r="AA26" s="12">
        <v>1409.49</v>
      </c>
    </row>
    <row r="27" spans="1:27" x14ac:dyDescent="0.25">
      <c r="A27" s="8">
        <v>9781555707873</v>
      </c>
      <c r="B27" s="2" t="s">
        <v>31</v>
      </c>
      <c r="C27" s="9">
        <v>41037</v>
      </c>
      <c r="D27" s="40">
        <f t="shared" si="0"/>
        <v>396</v>
      </c>
      <c r="E27" s="27">
        <f t="shared" si="1"/>
        <v>10654.760000000002</v>
      </c>
      <c r="F27" s="58">
        <v>3</v>
      </c>
      <c r="G27" s="45">
        <v>1</v>
      </c>
      <c r="H27" s="52">
        <f t="shared" si="10"/>
        <v>1</v>
      </c>
      <c r="I27" s="11">
        <f t="shared" si="3"/>
        <v>1</v>
      </c>
      <c r="J27" s="40">
        <f t="shared" si="8"/>
        <v>395</v>
      </c>
      <c r="K27" s="27">
        <f t="shared" si="9"/>
        <v>10653.760000000002</v>
      </c>
      <c r="L27" s="40">
        <f t="shared" si="4"/>
        <v>393</v>
      </c>
      <c r="M27" s="41">
        <f t="shared" si="5"/>
        <v>10653.760000000002</v>
      </c>
      <c r="N27" s="26">
        <f t="shared" si="6"/>
        <v>385</v>
      </c>
      <c r="O27" s="27">
        <f t="shared" si="7"/>
        <v>10531.760000000002</v>
      </c>
      <c r="P27" s="44">
        <v>2</v>
      </c>
      <c r="Q27" s="48">
        <v>0</v>
      </c>
      <c r="R27" s="34">
        <v>8</v>
      </c>
      <c r="S27" s="31">
        <v>122</v>
      </c>
      <c r="T27" s="30">
        <v>9</v>
      </c>
      <c r="U27" s="31">
        <v>132</v>
      </c>
      <c r="V27" s="23">
        <f>IFERROR(INDEX('[1]PBD Lifetime'!G:G,MATCH('[1]Sales LITA Publications'!A27,'[1]PBD Lifetime'!J:J,0)),0)+IFERROR(VLOOKUP(A27,'[1]All BK'!$A$1:$D$23,3,FALSE),0)</f>
        <v>376</v>
      </c>
      <c r="W27" s="21">
        <f>IFERROR(INDEX('[1]PBD Lifetime'!F:F,MATCH('[1]Sales LITA Publications'!A27,'[1]PBD Lifetime'!J:J,0)),0)+IFERROR(VLOOKUP(A27,'[1]All BK'!$A$1:$D$23,4,FALSE),0)</f>
        <v>10399.760000000002</v>
      </c>
      <c r="X27" s="10">
        <v>10</v>
      </c>
      <c r="Y27" s="12">
        <v>-37.840000000000003</v>
      </c>
      <c r="Z27" s="10">
        <v>27</v>
      </c>
      <c r="AA27" s="12">
        <v>676.28</v>
      </c>
    </row>
    <row r="28" spans="1:27" x14ac:dyDescent="0.25">
      <c r="A28" s="8">
        <v>9781555707866</v>
      </c>
      <c r="B28" s="2" t="s">
        <v>32</v>
      </c>
      <c r="C28" s="9">
        <v>41037</v>
      </c>
      <c r="D28" s="40">
        <f t="shared" si="0"/>
        <v>465</v>
      </c>
      <c r="E28" s="27">
        <f t="shared" si="1"/>
        <v>13231.24</v>
      </c>
      <c r="F28" s="58">
        <v>2</v>
      </c>
      <c r="G28" s="45">
        <v>2</v>
      </c>
      <c r="H28" s="52">
        <f t="shared" si="10"/>
        <v>1</v>
      </c>
      <c r="I28" s="11">
        <f t="shared" si="3"/>
        <v>1</v>
      </c>
      <c r="J28" s="40">
        <f t="shared" si="8"/>
        <v>464</v>
      </c>
      <c r="K28" s="27">
        <f t="shared" si="9"/>
        <v>13230.24</v>
      </c>
      <c r="L28" s="40">
        <f t="shared" si="4"/>
        <v>463</v>
      </c>
      <c r="M28" s="41">
        <f t="shared" si="5"/>
        <v>13229.24</v>
      </c>
      <c r="N28" s="26">
        <f t="shared" si="6"/>
        <v>455</v>
      </c>
      <c r="O28" s="27">
        <f t="shared" si="7"/>
        <v>13190.24</v>
      </c>
      <c r="P28" s="44">
        <v>1</v>
      </c>
      <c r="Q28" s="45">
        <v>1</v>
      </c>
      <c r="R28" s="34">
        <v>8</v>
      </c>
      <c r="S28" s="31">
        <v>39</v>
      </c>
      <c r="T28" s="30">
        <v>11</v>
      </c>
      <c r="U28" s="31">
        <v>191</v>
      </c>
      <c r="V28" s="23">
        <f>IFERROR(INDEX('[1]PBD Lifetime'!G:G,MATCH('[1]Sales LITA Publications'!A28,'[1]PBD Lifetime'!J:J,0)),0)+IFERROR(VLOOKUP(A28,'[1]All BK'!$A$1:$D$23,3,FALSE),0)</f>
        <v>444</v>
      </c>
      <c r="W28" s="21">
        <f>IFERROR(INDEX('[1]PBD Lifetime'!F:F,MATCH('[1]Sales LITA Publications'!A28,'[1]PBD Lifetime'!J:J,0)),0)+IFERROR(VLOOKUP(A28,'[1]All BK'!$A$1:$D$23,4,FALSE),0)</f>
        <v>12999.24</v>
      </c>
      <c r="X28" s="10">
        <v>11</v>
      </c>
      <c r="Y28" s="12">
        <v>60</v>
      </c>
      <c r="Z28" s="10">
        <v>28</v>
      </c>
      <c r="AA28" s="12">
        <v>966</v>
      </c>
    </row>
    <row r="29" spans="1:27" x14ac:dyDescent="0.25">
      <c r="A29" s="8">
        <v>9781555707811</v>
      </c>
      <c r="B29" s="2" t="s">
        <v>33</v>
      </c>
      <c r="C29" s="9">
        <v>41037</v>
      </c>
      <c r="D29" s="40">
        <f t="shared" si="0"/>
        <v>559</v>
      </c>
      <c r="E29" s="27">
        <f t="shared" si="1"/>
        <v>16029.030000000002</v>
      </c>
      <c r="F29" s="58">
        <v>8</v>
      </c>
      <c r="G29" s="45">
        <v>236</v>
      </c>
      <c r="H29" s="52">
        <f t="shared" si="10"/>
        <v>2</v>
      </c>
      <c r="I29" s="11">
        <f t="shared" si="3"/>
        <v>61</v>
      </c>
      <c r="J29" s="40">
        <f t="shared" si="8"/>
        <v>557</v>
      </c>
      <c r="K29" s="27">
        <f t="shared" si="9"/>
        <v>15968.030000000002</v>
      </c>
      <c r="L29" s="40">
        <f t="shared" si="4"/>
        <v>551</v>
      </c>
      <c r="M29" s="41">
        <f t="shared" si="5"/>
        <v>15793.030000000002</v>
      </c>
      <c r="N29" s="26">
        <f t="shared" si="6"/>
        <v>528</v>
      </c>
      <c r="O29" s="27">
        <f t="shared" si="7"/>
        <v>15347.030000000002</v>
      </c>
      <c r="P29" s="44">
        <v>6</v>
      </c>
      <c r="Q29" s="45">
        <v>175</v>
      </c>
      <c r="R29" s="34">
        <v>23</v>
      </c>
      <c r="S29" s="31">
        <v>446</v>
      </c>
      <c r="T29" s="30">
        <v>32</v>
      </c>
      <c r="U29" s="31">
        <v>956</v>
      </c>
      <c r="V29" s="23">
        <f>IFERROR(INDEX('[1]PBD Lifetime'!G:G,MATCH('[1]Sales LITA Publications'!A29,'[1]PBD Lifetime'!J:J,0)),0)+IFERROR(VLOOKUP(A29,'[1]All BK'!$A$1:$D$23,3,FALSE),0)</f>
        <v>496</v>
      </c>
      <c r="W29" s="21">
        <f>IFERROR(INDEX('[1]PBD Lifetime'!F:F,MATCH('[1]Sales LITA Publications'!A29,'[1]PBD Lifetime'!J:J,0)),0)+IFERROR(VLOOKUP(A29,'[1]All BK'!$A$1:$D$23,4,FALSE),0)</f>
        <v>14391.030000000002</v>
      </c>
      <c r="X29" s="10">
        <v>36</v>
      </c>
      <c r="Y29" s="12">
        <v>1397.88</v>
      </c>
      <c r="Z29" s="10">
        <v>64</v>
      </c>
      <c r="AA29" s="12">
        <v>1710</v>
      </c>
    </row>
    <row r="30" spans="1:27" x14ac:dyDescent="0.25">
      <c r="A30" s="8">
        <v>9781555707828</v>
      </c>
      <c r="B30" s="2" t="s">
        <v>34</v>
      </c>
      <c r="C30" s="9">
        <v>41037</v>
      </c>
      <c r="D30" s="40">
        <f t="shared" si="0"/>
        <v>344</v>
      </c>
      <c r="E30" s="27">
        <f t="shared" si="1"/>
        <v>7148.37</v>
      </c>
      <c r="F30" s="58">
        <v>5</v>
      </c>
      <c r="G30" s="45">
        <v>36</v>
      </c>
      <c r="H30" s="52">
        <f t="shared" si="10"/>
        <v>3</v>
      </c>
      <c r="I30" s="11">
        <f t="shared" si="3"/>
        <v>33</v>
      </c>
      <c r="J30" s="40">
        <f t="shared" si="8"/>
        <v>341</v>
      </c>
      <c r="K30" s="27">
        <f t="shared" si="9"/>
        <v>7115.37</v>
      </c>
      <c r="L30" s="40">
        <f t="shared" si="4"/>
        <v>339</v>
      </c>
      <c r="M30" s="41">
        <f t="shared" si="5"/>
        <v>7112.37</v>
      </c>
      <c r="N30" s="26">
        <f t="shared" si="6"/>
        <v>331</v>
      </c>
      <c r="O30" s="27">
        <f t="shared" si="7"/>
        <v>7073.37</v>
      </c>
      <c r="P30" s="44">
        <v>2</v>
      </c>
      <c r="Q30" s="45">
        <v>3</v>
      </c>
      <c r="R30" s="34">
        <v>8</v>
      </c>
      <c r="S30" s="31">
        <v>39</v>
      </c>
      <c r="T30" s="30">
        <v>8</v>
      </c>
      <c r="U30" s="31">
        <v>90</v>
      </c>
      <c r="V30" s="23">
        <f>IFERROR(INDEX('[1]PBD Lifetime'!G:G,MATCH('[1]Sales LITA Publications'!A30,'[1]PBD Lifetime'!J:J,0)),0)+IFERROR(VLOOKUP(A30,'[1]All BK'!$A$1:$D$23,3,FALSE),0)</f>
        <v>323</v>
      </c>
      <c r="W30" s="21">
        <f>IFERROR(INDEX('[1]PBD Lifetime'!F:F,MATCH('[1]Sales LITA Publications'!A30,'[1]PBD Lifetime'!J:J,0)),0)+IFERROR(VLOOKUP(A30,'[1]All BK'!$A$1:$D$23,4,FALSE),0)</f>
        <v>6983.37</v>
      </c>
      <c r="X30" s="10">
        <v>9</v>
      </c>
      <c r="Y30" s="12">
        <v>70</v>
      </c>
      <c r="Z30" s="10">
        <v>17</v>
      </c>
      <c r="AA30" s="12">
        <v>249</v>
      </c>
    </row>
    <row r="31" spans="1:27" ht="30" x14ac:dyDescent="0.25">
      <c r="A31" s="8">
        <v>9781555707804</v>
      </c>
      <c r="B31" s="2" t="s">
        <v>35</v>
      </c>
      <c r="C31" s="9">
        <v>41037</v>
      </c>
      <c r="D31" s="40">
        <f t="shared" si="0"/>
        <v>448</v>
      </c>
      <c r="E31" s="27">
        <f t="shared" si="1"/>
        <v>12662.459999999997</v>
      </c>
      <c r="F31" s="58">
        <v>4</v>
      </c>
      <c r="G31" s="45">
        <v>33</v>
      </c>
      <c r="H31" s="52">
        <f t="shared" si="10"/>
        <v>1</v>
      </c>
      <c r="I31" s="11">
        <f t="shared" si="3"/>
        <v>1</v>
      </c>
      <c r="J31" s="40">
        <f t="shared" si="8"/>
        <v>447</v>
      </c>
      <c r="K31" s="27">
        <f t="shared" si="9"/>
        <v>12661.459999999997</v>
      </c>
      <c r="L31" s="40">
        <f t="shared" si="4"/>
        <v>444</v>
      </c>
      <c r="M31" s="41">
        <f t="shared" si="5"/>
        <v>12629.459999999997</v>
      </c>
      <c r="N31" s="26">
        <f t="shared" si="6"/>
        <v>437</v>
      </c>
      <c r="O31" s="27">
        <f t="shared" si="7"/>
        <v>12617.459999999997</v>
      </c>
      <c r="P31" s="44">
        <v>3</v>
      </c>
      <c r="Q31" s="45">
        <v>32</v>
      </c>
      <c r="R31" s="34">
        <v>7</v>
      </c>
      <c r="S31" s="31">
        <v>12</v>
      </c>
      <c r="T31" s="30">
        <v>8</v>
      </c>
      <c r="U31" s="31">
        <v>125</v>
      </c>
      <c r="V31" s="23">
        <f>IFERROR(INDEX('[1]PBD Lifetime'!G:G,MATCH('[1]Sales LITA Publications'!A31,'[1]PBD Lifetime'!J:J,0)),0)+IFERROR(VLOOKUP(A31,'[1]All BK'!$A$1:$D$23,3,FALSE),0)</f>
        <v>429</v>
      </c>
      <c r="W31" s="21">
        <f>IFERROR(INDEX('[1]PBD Lifetime'!F:F,MATCH('[1]Sales LITA Publications'!A31,'[1]PBD Lifetime'!J:J,0)),0)+IFERROR(VLOOKUP(A31,'[1]All BK'!$A$1:$D$23,4,FALSE),0)</f>
        <v>12492.459999999997</v>
      </c>
      <c r="X31" s="10">
        <v>13</v>
      </c>
      <c r="Y31" s="12">
        <v>130</v>
      </c>
      <c r="Z31" s="10">
        <v>27</v>
      </c>
      <c r="AA31" s="12">
        <v>826</v>
      </c>
    </row>
    <row r="32" spans="1:27" x14ac:dyDescent="0.25">
      <c r="A32" s="8">
        <v>9781555708092</v>
      </c>
      <c r="B32" s="2" t="s">
        <v>36</v>
      </c>
      <c r="C32" s="9">
        <v>41037</v>
      </c>
      <c r="D32" s="40">
        <f t="shared" si="0"/>
        <v>122</v>
      </c>
      <c r="E32" s="27">
        <f t="shared" si="1"/>
        <v>59452</v>
      </c>
      <c r="F32" s="58">
        <v>0</v>
      </c>
      <c r="G32" s="45">
        <v>0</v>
      </c>
      <c r="H32" s="52">
        <f t="shared" si="10"/>
        <v>0</v>
      </c>
      <c r="I32" s="11">
        <f t="shared" si="3"/>
        <v>0</v>
      </c>
      <c r="J32" s="40">
        <f t="shared" si="8"/>
        <v>122</v>
      </c>
      <c r="K32" s="27">
        <f t="shared" si="9"/>
        <v>59452</v>
      </c>
      <c r="L32" s="40">
        <f t="shared" si="4"/>
        <v>122</v>
      </c>
      <c r="M32" s="41">
        <f t="shared" si="5"/>
        <v>59452</v>
      </c>
      <c r="N32" s="26">
        <f t="shared" si="6"/>
        <v>122</v>
      </c>
      <c r="O32" s="27">
        <f t="shared" si="7"/>
        <v>59452</v>
      </c>
      <c r="P32" s="44">
        <v>0</v>
      </c>
      <c r="Q32" s="45">
        <v>0</v>
      </c>
      <c r="R32" s="34">
        <v>0</v>
      </c>
      <c r="S32" s="31">
        <v>0</v>
      </c>
      <c r="T32" s="30">
        <v>2</v>
      </c>
      <c r="U32" s="31">
        <v>0</v>
      </c>
      <c r="V32" s="23">
        <f>IFERROR(INDEX('[1]PBD Lifetime'!G:G,MATCH('[1]Sales LITA Publications'!A32,'[1]PBD Lifetime'!J:J,0)),0)+IFERROR(VLOOKUP(A32,'[1]All BK'!$A$1:$D$23,3,FALSE),0)</f>
        <v>120</v>
      </c>
      <c r="W32" s="21">
        <f>IFERROR(INDEX('[1]PBD Lifetime'!F:F,MATCH('[1]Sales LITA Publications'!A32,'[1]PBD Lifetime'!J:J,0)),0)+IFERROR(VLOOKUP(A32,'[1]All BK'!$A$1:$D$23,4,FALSE),0)</f>
        <v>59452</v>
      </c>
      <c r="X32" s="10">
        <v>1</v>
      </c>
      <c r="Y32" s="12">
        <v>0</v>
      </c>
      <c r="Z32" s="10">
        <v>2</v>
      </c>
      <c r="AA32" s="12">
        <v>0</v>
      </c>
    </row>
    <row r="33" spans="1:27" x14ac:dyDescent="0.25">
      <c r="A33" s="8">
        <v>9781555707675</v>
      </c>
      <c r="B33" s="2" t="s">
        <v>37</v>
      </c>
      <c r="C33" s="9">
        <v>41127</v>
      </c>
      <c r="D33" s="40">
        <f t="shared" si="0"/>
        <v>814</v>
      </c>
      <c r="E33" s="27">
        <f t="shared" si="1"/>
        <v>37387.87999999999</v>
      </c>
      <c r="F33" s="58">
        <v>5</v>
      </c>
      <c r="G33" s="45">
        <v>161</v>
      </c>
      <c r="H33" s="52">
        <f t="shared" si="10"/>
        <v>2</v>
      </c>
      <c r="I33" s="11">
        <f t="shared" si="3"/>
        <v>67</v>
      </c>
      <c r="J33" s="40">
        <f t="shared" si="8"/>
        <v>812</v>
      </c>
      <c r="K33" s="27">
        <f t="shared" si="9"/>
        <v>37320.87999999999</v>
      </c>
      <c r="L33" s="40">
        <f t="shared" si="4"/>
        <v>809</v>
      </c>
      <c r="M33" s="41">
        <f t="shared" si="5"/>
        <v>37226.87999999999</v>
      </c>
      <c r="N33" s="26">
        <f t="shared" si="6"/>
        <v>770</v>
      </c>
      <c r="O33" s="27">
        <f t="shared" si="7"/>
        <v>36177.87999999999</v>
      </c>
      <c r="P33" s="44">
        <v>3</v>
      </c>
      <c r="Q33" s="45">
        <v>94</v>
      </c>
      <c r="R33" s="34">
        <v>39</v>
      </c>
      <c r="S33" s="31">
        <v>1049</v>
      </c>
      <c r="T33" s="30">
        <v>18</v>
      </c>
      <c r="U33" s="31">
        <v>746</v>
      </c>
      <c r="V33" s="23">
        <f>IFERROR(INDEX('[1]PBD Lifetime'!G:G,MATCH('[1]Sales LITA Publications'!A33,'[1]PBD Lifetime'!J:J,0)),0)+IFERROR(VLOOKUP(A33,'[1]All BK'!$A$1:$D$23,3,FALSE),0)</f>
        <v>752</v>
      </c>
      <c r="W33" s="21">
        <f>IFERROR(INDEX('[1]PBD Lifetime'!F:F,MATCH('[1]Sales LITA Publications'!A33,'[1]PBD Lifetime'!J:J,0)),0)+IFERROR(VLOOKUP(A33,'[1]All BK'!$A$1:$D$23,4,FALSE),0)</f>
        <v>35431.87999999999</v>
      </c>
      <c r="X33" s="10">
        <v>16</v>
      </c>
      <c r="Y33" s="12">
        <v>714</v>
      </c>
      <c r="Z33" s="10">
        <v>55</v>
      </c>
      <c r="AA33" s="12">
        <v>1734.08</v>
      </c>
    </row>
    <row r="34" spans="1:27" x14ac:dyDescent="0.25">
      <c r="A34" s="8">
        <v>74007675</v>
      </c>
      <c r="B34" s="2" t="s">
        <v>38</v>
      </c>
      <c r="C34" s="9">
        <v>41127</v>
      </c>
      <c r="D34" s="40">
        <f t="shared" si="0"/>
        <v>18</v>
      </c>
      <c r="E34" s="27">
        <f t="shared" si="1"/>
        <v>440.8</v>
      </c>
      <c r="F34" s="58">
        <v>0</v>
      </c>
      <c r="G34" s="45">
        <v>0</v>
      </c>
      <c r="H34" s="52">
        <f t="shared" si="10"/>
        <v>0</v>
      </c>
      <c r="I34" s="11">
        <f t="shared" si="3"/>
        <v>0</v>
      </c>
      <c r="J34" s="40">
        <f t="shared" si="8"/>
        <v>18</v>
      </c>
      <c r="K34" s="27">
        <f t="shared" si="9"/>
        <v>440.8</v>
      </c>
      <c r="L34" s="40">
        <f t="shared" si="4"/>
        <v>18</v>
      </c>
      <c r="M34" s="41">
        <f t="shared" si="5"/>
        <v>440.8</v>
      </c>
      <c r="N34" s="26">
        <f t="shared" si="6"/>
        <v>18</v>
      </c>
      <c r="O34" s="27">
        <f t="shared" si="7"/>
        <v>440.8</v>
      </c>
      <c r="P34" s="44">
        <v>0</v>
      </c>
      <c r="Q34" s="45">
        <v>0</v>
      </c>
      <c r="R34" s="34">
        <v>0</v>
      </c>
      <c r="S34" s="31">
        <v>0</v>
      </c>
      <c r="T34" s="30">
        <v>5</v>
      </c>
      <c r="U34" s="31">
        <v>82</v>
      </c>
      <c r="V34" s="23">
        <f>IFERROR(INDEX('[1]PBD Lifetime'!G:G,MATCH('[1]Sales LITA Publications'!A34,'[1]PBD Lifetime'!J:J,0)),0)+IFERROR(VLOOKUP(A34,'[1]All BK'!$A$1:$D$23,3,FALSE),0)</f>
        <v>13</v>
      </c>
      <c r="W34" s="21">
        <f>IFERROR(INDEX('[1]PBD Lifetime'!F:F,MATCH('[1]Sales LITA Publications'!A34,'[1]PBD Lifetime'!J:J,0)),0)+IFERROR(VLOOKUP(A34,'[1]All BK'!$A$1:$D$23,4,FALSE),0)</f>
        <v>358.8</v>
      </c>
      <c r="X34" s="10">
        <v>13</v>
      </c>
      <c r="Y34" s="12">
        <v>342</v>
      </c>
      <c r="Z34" s="10">
        <v>4</v>
      </c>
      <c r="AA34" s="12">
        <v>51</v>
      </c>
    </row>
    <row r="35" spans="1:27" x14ac:dyDescent="0.25">
      <c r="A35" s="8">
        <v>77007675</v>
      </c>
      <c r="B35" s="2" t="s">
        <v>39</v>
      </c>
      <c r="C35" s="9">
        <v>41127</v>
      </c>
      <c r="D35" s="40">
        <f t="shared" si="0"/>
        <v>6</v>
      </c>
      <c r="E35" s="27">
        <f t="shared" si="1"/>
        <v>456</v>
      </c>
      <c r="F35" s="58">
        <v>0</v>
      </c>
      <c r="G35" s="45">
        <v>0</v>
      </c>
      <c r="H35" s="52">
        <f t="shared" si="10"/>
        <v>0</v>
      </c>
      <c r="I35" s="11">
        <f t="shared" si="3"/>
        <v>0</v>
      </c>
      <c r="J35" s="40">
        <f t="shared" si="8"/>
        <v>6</v>
      </c>
      <c r="K35" s="27">
        <f t="shared" si="9"/>
        <v>456</v>
      </c>
      <c r="L35" s="40">
        <f t="shared" si="4"/>
        <v>6</v>
      </c>
      <c r="M35" s="41">
        <f t="shared" si="5"/>
        <v>456</v>
      </c>
      <c r="N35" s="26">
        <f t="shared" si="6"/>
        <v>6</v>
      </c>
      <c r="O35" s="27">
        <f t="shared" si="7"/>
        <v>456</v>
      </c>
      <c r="P35" s="44">
        <v>0</v>
      </c>
      <c r="Q35" s="45">
        <v>0</v>
      </c>
      <c r="R35" s="34">
        <v>0</v>
      </c>
      <c r="S35" s="31">
        <v>0</v>
      </c>
      <c r="T35" s="30">
        <v>0</v>
      </c>
      <c r="U35" s="31">
        <v>0</v>
      </c>
      <c r="V35" s="23">
        <f>IFERROR(INDEX('[1]PBD Lifetime'!G:G,MATCH('[1]Sales LITA Publications'!A35,'[1]PBD Lifetime'!J:J,0)),0)+IFERROR(VLOOKUP(A35,'[1]All BK'!$A$1:$D$23,3,FALSE),0)</f>
        <v>6</v>
      </c>
      <c r="W35" s="21">
        <f>IFERROR(INDEX('[1]PBD Lifetime'!F:F,MATCH('[1]Sales LITA Publications'!A35,'[1]PBD Lifetime'!J:J,0)),0)+IFERROR(VLOOKUP(A35,'[1]All BK'!$A$1:$D$23,4,FALSE),0)</f>
        <v>456</v>
      </c>
      <c r="X35" s="10">
        <v>0</v>
      </c>
      <c r="Y35" s="12">
        <v>0</v>
      </c>
      <c r="Z35" s="10">
        <v>0</v>
      </c>
      <c r="AA35" s="12">
        <v>0</v>
      </c>
    </row>
    <row r="36" spans="1:27" x14ac:dyDescent="0.25">
      <c r="A36" s="8">
        <v>9781555708771</v>
      </c>
      <c r="B36" s="2" t="s">
        <v>40</v>
      </c>
      <c r="C36" s="9">
        <v>41239</v>
      </c>
      <c r="D36" s="40">
        <f t="shared" si="0"/>
        <v>455</v>
      </c>
      <c r="E36" s="27">
        <f t="shared" si="1"/>
        <v>15621.489999999996</v>
      </c>
      <c r="F36" s="58">
        <v>7</v>
      </c>
      <c r="G36" s="45">
        <v>111</v>
      </c>
      <c r="H36" s="52">
        <f t="shared" si="10"/>
        <v>4</v>
      </c>
      <c r="I36" s="11">
        <f t="shared" si="3"/>
        <v>78</v>
      </c>
      <c r="J36" s="40">
        <f t="shared" si="8"/>
        <v>451</v>
      </c>
      <c r="K36" s="27">
        <f t="shared" si="9"/>
        <v>15543.489999999996</v>
      </c>
      <c r="L36" s="40">
        <f t="shared" si="4"/>
        <v>448</v>
      </c>
      <c r="M36" s="41">
        <f t="shared" si="5"/>
        <v>15510.489999999996</v>
      </c>
      <c r="N36" s="26">
        <f t="shared" si="6"/>
        <v>436</v>
      </c>
      <c r="O36" s="27">
        <f t="shared" si="7"/>
        <v>15338.489999999996</v>
      </c>
      <c r="P36" s="44">
        <v>3</v>
      </c>
      <c r="Q36" s="45">
        <v>33</v>
      </c>
      <c r="R36" s="34">
        <v>12</v>
      </c>
      <c r="S36" s="31">
        <v>172</v>
      </c>
      <c r="T36" s="30">
        <v>11</v>
      </c>
      <c r="U36" s="31">
        <v>202</v>
      </c>
      <c r="V36" s="23">
        <f>IFERROR(INDEX('[1]PBD Lifetime'!G:G,MATCH('[1]Sales LITA Publications'!A36,'[1]PBD Lifetime'!J:J,0)),0)+IFERROR(VLOOKUP(A36,'[1]All BK'!$A$1:$D$23,3,FALSE),0)</f>
        <v>425</v>
      </c>
      <c r="W36" s="21">
        <f>IFERROR(INDEX('[1]PBD Lifetime'!F:F,MATCH('[1]Sales LITA Publications'!A36,'[1]PBD Lifetime'!J:J,0)),0)+IFERROR(VLOOKUP(A36,'[1]All BK'!$A$1:$D$23,4,FALSE),0)</f>
        <v>15136.489999999996</v>
      </c>
      <c r="X36" s="10">
        <v>9</v>
      </c>
      <c r="Y36" s="12">
        <v>260</v>
      </c>
      <c r="Z36" s="10">
        <v>61</v>
      </c>
      <c r="AA36" s="12">
        <v>1447.24</v>
      </c>
    </row>
    <row r="37" spans="1:27" x14ac:dyDescent="0.25">
      <c r="A37" s="8">
        <v>74008771</v>
      </c>
      <c r="B37" s="2" t="s">
        <v>41</v>
      </c>
      <c r="C37" s="9">
        <v>41239</v>
      </c>
      <c r="D37" s="40">
        <f t="shared" si="0"/>
        <v>17</v>
      </c>
      <c r="E37" s="27">
        <f t="shared" si="1"/>
        <v>370</v>
      </c>
      <c r="F37" s="58">
        <v>1</v>
      </c>
      <c r="G37" s="45">
        <v>34</v>
      </c>
      <c r="H37" s="52">
        <f t="shared" si="10"/>
        <v>1</v>
      </c>
      <c r="I37" s="11">
        <f t="shared" si="3"/>
        <v>34</v>
      </c>
      <c r="J37" s="40">
        <f t="shared" si="8"/>
        <v>16</v>
      </c>
      <c r="K37" s="27">
        <f t="shared" si="9"/>
        <v>336</v>
      </c>
      <c r="L37" s="40">
        <f t="shared" si="4"/>
        <v>16</v>
      </c>
      <c r="M37" s="41">
        <f t="shared" si="5"/>
        <v>336</v>
      </c>
      <c r="N37" s="26">
        <f t="shared" si="6"/>
        <v>15</v>
      </c>
      <c r="O37" s="27">
        <f t="shared" si="7"/>
        <v>298</v>
      </c>
      <c r="P37" s="44">
        <v>0</v>
      </c>
      <c r="Q37" s="45">
        <v>0</v>
      </c>
      <c r="R37" s="34">
        <v>1</v>
      </c>
      <c r="S37" s="31">
        <v>38</v>
      </c>
      <c r="T37" s="30">
        <v>4</v>
      </c>
      <c r="U37" s="31">
        <v>32</v>
      </c>
      <c r="V37" s="23">
        <f>IFERROR(INDEX('[1]PBD Lifetime'!G:G,MATCH('[1]Sales LITA Publications'!A37,'[1]PBD Lifetime'!J:J,0)),0)+IFERROR(VLOOKUP(A37,'[1]All BK'!$A$1:$D$23,3,FALSE),0)</f>
        <v>11</v>
      </c>
      <c r="W37" s="21">
        <f>IFERROR(INDEX('[1]PBD Lifetime'!F:F,MATCH('[1]Sales LITA Publications'!A37,'[1]PBD Lifetime'!J:J,0)),0)+IFERROR(VLOOKUP(A37,'[1]All BK'!$A$1:$D$23,4,FALSE),0)</f>
        <v>266</v>
      </c>
      <c r="X37" s="10">
        <v>12</v>
      </c>
      <c r="Y37" s="12">
        <v>386</v>
      </c>
      <c r="Z37" s="10">
        <v>8</v>
      </c>
      <c r="AA37" s="12">
        <v>190</v>
      </c>
    </row>
    <row r="38" spans="1:27" ht="30" x14ac:dyDescent="0.25">
      <c r="A38" s="8">
        <v>77008771</v>
      </c>
      <c r="B38" s="2" t="s">
        <v>42</v>
      </c>
      <c r="C38" s="9">
        <v>41239</v>
      </c>
      <c r="D38" s="40">
        <f t="shared" si="0"/>
        <v>4</v>
      </c>
      <c r="E38" s="27">
        <f t="shared" si="1"/>
        <v>220</v>
      </c>
      <c r="F38" s="58">
        <v>0</v>
      </c>
      <c r="G38" s="45">
        <v>0</v>
      </c>
      <c r="H38" s="52">
        <f t="shared" si="10"/>
        <v>0</v>
      </c>
      <c r="I38" s="11">
        <f t="shared" si="3"/>
        <v>0</v>
      </c>
      <c r="J38" s="40">
        <f t="shared" si="8"/>
        <v>4</v>
      </c>
      <c r="K38" s="27">
        <f t="shared" si="9"/>
        <v>220</v>
      </c>
      <c r="L38" s="40">
        <f t="shared" si="4"/>
        <v>4</v>
      </c>
      <c r="M38" s="41">
        <f t="shared" si="5"/>
        <v>220</v>
      </c>
      <c r="N38" s="26">
        <f t="shared" si="6"/>
        <v>4</v>
      </c>
      <c r="O38" s="27">
        <f t="shared" si="7"/>
        <v>220</v>
      </c>
      <c r="P38" s="44">
        <v>0</v>
      </c>
      <c r="Q38" s="45">
        <v>0</v>
      </c>
      <c r="R38" s="34">
        <v>0</v>
      </c>
      <c r="S38" s="31">
        <v>0</v>
      </c>
      <c r="T38" s="30">
        <v>0</v>
      </c>
      <c r="U38" s="31">
        <v>0</v>
      </c>
      <c r="V38" s="23">
        <f>IFERROR(INDEX('[1]PBD Lifetime'!G:G,MATCH('[1]Sales LITA Publications'!A38,'[1]PBD Lifetime'!J:J,0)),0)+IFERROR(VLOOKUP(A38,'[1]All BK'!$A$1:$D$23,3,FALSE),0)</f>
        <v>4</v>
      </c>
      <c r="W38" s="21">
        <f>IFERROR(INDEX('[1]PBD Lifetime'!F:F,MATCH('[1]Sales LITA Publications'!A38,'[1]PBD Lifetime'!J:J,0)),0)+IFERROR(VLOOKUP(A38,'[1]All BK'!$A$1:$D$23,4,FALSE),0)</f>
        <v>220</v>
      </c>
      <c r="X38" s="10">
        <v>0</v>
      </c>
      <c r="Y38" s="12">
        <v>0</v>
      </c>
      <c r="Z38" s="10">
        <v>0</v>
      </c>
      <c r="AA38" s="12">
        <v>0</v>
      </c>
    </row>
    <row r="39" spans="1:27" x14ac:dyDescent="0.25">
      <c r="A39" s="8">
        <v>9781555708788</v>
      </c>
      <c r="B39" s="2" t="s">
        <v>43</v>
      </c>
      <c r="C39" s="9">
        <v>41275</v>
      </c>
      <c r="D39" s="40">
        <f t="shared" si="0"/>
        <v>320</v>
      </c>
      <c r="E39" s="27">
        <f t="shared" si="1"/>
        <v>13627.860000000002</v>
      </c>
      <c r="F39" s="58">
        <v>3</v>
      </c>
      <c r="G39" s="45">
        <v>8</v>
      </c>
      <c r="H39" s="52">
        <f t="shared" si="10"/>
        <v>1</v>
      </c>
      <c r="I39" s="11">
        <f t="shared" si="3"/>
        <v>2</v>
      </c>
      <c r="J39" s="40">
        <f t="shared" si="8"/>
        <v>319</v>
      </c>
      <c r="K39" s="27">
        <f t="shared" si="9"/>
        <v>13625.860000000002</v>
      </c>
      <c r="L39" s="40">
        <f t="shared" si="4"/>
        <v>317</v>
      </c>
      <c r="M39" s="41">
        <f t="shared" si="5"/>
        <v>13619.860000000002</v>
      </c>
      <c r="N39" s="26">
        <f t="shared" si="6"/>
        <v>306</v>
      </c>
      <c r="O39" s="27">
        <f t="shared" si="7"/>
        <v>13461.860000000002</v>
      </c>
      <c r="P39" s="44">
        <v>2</v>
      </c>
      <c r="Q39" s="45">
        <v>6</v>
      </c>
      <c r="R39" s="34">
        <v>11</v>
      </c>
      <c r="S39" s="31">
        <v>158</v>
      </c>
      <c r="T39" s="30">
        <v>7</v>
      </c>
      <c r="U39" s="31">
        <v>91</v>
      </c>
      <c r="V39" s="23">
        <f>IFERROR(INDEX('[1]PBD Lifetime'!G:G,MATCH('[1]Sales LITA Publications'!A39,'[1]PBD Lifetime'!J:J,0)),0)+IFERROR(VLOOKUP(A39,'[1]All BK'!$A$1:$D$23,3,FALSE),0)</f>
        <v>299</v>
      </c>
      <c r="W39" s="21">
        <f>IFERROR(INDEX('[1]PBD Lifetime'!F:F,MATCH('[1]Sales LITA Publications'!A39,'[1]PBD Lifetime'!J:J,0)),0)+IFERROR(VLOOKUP(A39,'[1]All BK'!$A$1:$D$23,4,FALSE),0)</f>
        <v>13370.860000000002</v>
      </c>
      <c r="X39" s="10">
        <v>7</v>
      </c>
      <c r="Y39" s="12">
        <v>271</v>
      </c>
      <c r="Z39" s="10">
        <v>34</v>
      </c>
      <c r="AA39" s="12">
        <v>954</v>
      </c>
    </row>
    <row r="40" spans="1:27" x14ac:dyDescent="0.25">
      <c r="A40" s="8">
        <v>74008788</v>
      </c>
      <c r="B40" s="2" t="s">
        <v>44</v>
      </c>
      <c r="C40" s="9">
        <v>41275</v>
      </c>
      <c r="D40" s="40">
        <f t="shared" si="0"/>
        <v>6</v>
      </c>
      <c r="E40" s="27">
        <f t="shared" si="1"/>
        <v>60</v>
      </c>
      <c r="F40" s="58">
        <v>0</v>
      </c>
      <c r="G40" s="45">
        <v>0</v>
      </c>
      <c r="H40" s="52">
        <f t="shared" si="10"/>
        <v>0</v>
      </c>
      <c r="I40" s="11">
        <f t="shared" si="3"/>
        <v>0</v>
      </c>
      <c r="J40" s="40">
        <f t="shared" si="8"/>
        <v>6</v>
      </c>
      <c r="K40" s="27">
        <f t="shared" si="9"/>
        <v>60</v>
      </c>
      <c r="L40" s="40">
        <f t="shared" si="4"/>
        <v>6</v>
      </c>
      <c r="M40" s="41">
        <f t="shared" si="5"/>
        <v>60</v>
      </c>
      <c r="N40" s="26">
        <f t="shared" si="6"/>
        <v>6</v>
      </c>
      <c r="O40" s="27">
        <f t="shared" si="7"/>
        <v>60</v>
      </c>
      <c r="P40" s="44">
        <v>0</v>
      </c>
      <c r="Q40" s="45">
        <v>0</v>
      </c>
      <c r="R40" s="34">
        <v>0</v>
      </c>
      <c r="S40" s="31">
        <v>0</v>
      </c>
      <c r="T40" s="30">
        <v>3</v>
      </c>
      <c r="U40" s="31">
        <v>8</v>
      </c>
      <c r="V40" s="23">
        <f>IFERROR(INDEX('[1]PBD Lifetime'!G:G,MATCH('[1]Sales LITA Publications'!A40,'[1]PBD Lifetime'!J:J,0)),0)+IFERROR(VLOOKUP(A40,'[1]All BK'!$A$1:$D$23,3,FALSE),0)</f>
        <v>3</v>
      </c>
      <c r="W40" s="21">
        <f>IFERROR(INDEX('[1]PBD Lifetime'!F:F,MATCH('[1]Sales LITA Publications'!A40,'[1]PBD Lifetime'!J:J,0)),0)+IFERROR(VLOOKUP(A40,'[1]All BK'!$A$1:$D$23,4,FALSE),0)</f>
        <v>52</v>
      </c>
      <c r="X40" s="10">
        <v>10</v>
      </c>
      <c r="Y40" s="12">
        <v>205</v>
      </c>
      <c r="Z40" s="10">
        <v>2</v>
      </c>
      <c r="AA40" s="12">
        <v>24</v>
      </c>
    </row>
    <row r="41" spans="1:27" x14ac:dyDescent="0.25">
      <c r="A41" s="8">
        <v>77008788</v>
      </c>
      <c r="B41" s="2" t="s">
        <v>45</v>
      </c>
      <c r="C41" s="9">
        <v>41275</v>
      </c>
      <c r="D41" s="40">
        <f t="shared" si="0"/>
        <v>2</v>
      </c>
      <c r="E41" s="27">
        <f t="shared" si="1"/>
        <v>152</v>
      </c>
      <c r="F41" s="58">
        <v>0</v>
      </c>
      <c r="G41" s="45">
        <v>0</v>
      </c>
      <c r="H41" s="52">
        <f t="shared" si="10"/>
        <v>0</v>
      </c>
      <c r="I41" s="11">
        <f t="shared" si="3"/>
        <v>0</v>
      </c>
      <c r="J41" s="40">
        <f t="shared" si="8"/>
        <v>2</v>
      </c>
      <c r="K41" s="27">
        <f t="shared" si="9"/>
        <v>152</v>
      </c>
      <c r="L41" s="40">
        <f t="shared" si="4"/>
        <v>2</v>
      </c>
      <c r="M41" s="41">
        <f t="shared" si="5"/>
        <v>152</v>
      </c>
      <c r="N41" s="26">
        <f t="shared" si="6"/>
        <v>2</v>
      </c>
      <c r="O41" s="27">
        <f t="shared" si="7"/>
        <v>152</v>
      </c>
      <c r="P41" s="44">
        <v>0</v>
      </c>
      <c r="Q41" s="45">
        <v>0</v>
      </c>
      <c r="R41" s="34">
        <v>0</v>
      </c>
      <c r="S41" s="31">
        <v>0</v>
      </c>
      <c r="T41" s="30">
        <v>0</v>
      </c>
      <c r="U41" s="31">
        <v>0</v>
      </c>
      <c r="V41" s="23">
        <f>IFERROR(INDEX('[1]PBD Lifetime'!G:G,MATCH('[1]Sales LITA Publications'!A41,'[1]PBD Lifetime'!J:J,0)),0)+IFERROR(VLOOKUP(A41,'[1]All BK'!$A$1:$D$23,3,FALSE),0)</f>
        <v>2</v>
      </c>
      <c r="W41" s="21">
        <f>IFERROR(INDEX('[1]PBD Lifetime'!F:F,MATCH('[1]Sales LITA Publications'!A41,'[1]PBD Lifetime'!J:J,0)),0)+IFERROR(VLOOKUP(A41,'[1]All BK'!$A$1:$D$23,4,FALSE),0)</f>
        <v>152</v>
      </c>
      <c r="X41" s="10">
        <v>0</v>
      </c>
      <c r="Y41" s="12">
        <v>0</v>
      </c>
      <c r="Z41" s="10">
        <v>1</v>
      </c>
      <c r="AA41" s="12">
        <v>76</v>
      </c>
    </row>
    <row r="42" spans="1:27" x14ac:dyDescent="0.25">
      <c r="A42" s="8">
        <v>9781555708801</v>
      </c>
      <c r="B42" s="2" t="s">
        <v>46</v>
      </c>
      <c r="C42" s="9">
        <v>406518</v>
      </c>
      <c r="D42" s="40">
        <f t="shared" si="0"/>
        <v>1313</v>
      </c>
      <c r="E42" s="27">
        <f t="shared" si="1"/>
        <v>65250.619999999995</v>
      </c>
      <c r="F42" s="58">
        <v>24</v>
      </c>
      <c r="G42" s="45">
        <v>1000</v>
      </c>
      <c r="H42" s="52">
        <f t="shared" si="10"/>
        <v>17</v>
      </c>
      <c r="I42" s="11">
        <f t="shared" si="3"/>
        <v>743</v>
      </c>
      <c r="J42" s="40">
        <f t="shared" si="8"/>
        <v>1296</v>
      </c>
      <c r="K42" s="27">
        <f t="shared" si="9"/>
        <v>64507.619999999995</v>
      </c>
      <c r="L42" s="40">
        <f t="shared" si="4"/>
        <v>1289</v>
      </c>
      <c r="M42" s="41">
        <f t="shared" si="5"/>
        <v>64250.619999999995</v>
      </c>
      <c r="N42" s="26">
        <f t="shared" si="6"/>
        <v>1243</v>
      </c>
      <c r="O42" s="27">
        <f t="shared" si="7"/>
        <v>62758.619999999995</v>
      </c>
      <c r="P42" s="49">
        <v>7</v>
      </c>
      <c r="Q42" s="50">
        <v>257</v>
      </c>
      <c r="R42" s="35">
        <v>46</v>
      </c>
      <c r="S42" s="36">
        <v>1492</v>
      </c>
      <c r="T42" s="30">
        <v>45</v>
      </c>
      <c r="U42" s="31">
        <v>1942</v>
      </c>
      <c r="V42" s="23">
        <f>IFERROR(INDEX('[1]PBD Lifetime'!G:G,MATCH('[1]Sales LITA Publications'!A42,'[1]PBD Lifetime'!J:J,0)),0)+IFERROR(VLOOKUP(A42,'[1]All BK'!$A$1:$D$23,3,FALSE),0)</f>
        <v>1198</v>
      </c>
      <c r="W42" s="21">
        <f>IFERROR(INDEX('[1]PBD Lifetime'!F:F,MATCH('[1]Sales LITA Publications'!A42,'[1]PBD Lifetime'!J:J,0)),0)+IFERROR(VLOOKUP(A42,'[1]All BK'!$A$1:$D$23,4,FALSE),0)</f>
        <v>60816.619999999995</v>
      </c>
      <c r="X42" s="10">
        <v>66</v>
      </c>
      <c r="Y42" s="12">
        <v>3594.24</v>
      </c>
      <c r="Z42" s="10">
        <v>140</v>
      </c>
      <c r="AA42" s="12">
        <v>5596.68</v>
      </c>
    </row>
    <row r="43" spans="1:27" x14ac:dyDescent="0.25">
      <c r="A43" s="8">
        <v>74008801</v>
      </c>
      <c r="B43" s="2" t="s">
        <v>47</v>
      </c>
      <c r="C43" s="9">
        <v>406518</v>
      </c>
      <c r="D43" s="40">
        <f t="shared" si="0"/>
        <v>21</v>
      </c>
      <c r="E43" s="27">
        <f t="shared" si="1"/>
        <v>495</v>
      </c>
      <c r="F43" s="58">
        <v>1</v>
      </c>
      <c r="G43" s="45">
        <v>47</v>
      </c>
      <c r="H43" s="52">
        <f t="shared" si="10"/>
        <v>0</v>
      </c>
      <c r="I43" s="11">
        <f t="shared" si="3"/>
        <v>0</v>
      </c>
      <c r="J43" s="40">
        <f t="shared" si="8"/>
        <v>21</v>
      </c>
      <c r="K43" s="27">
        <f t="shared" si="9"/>
        <v>495</v>
      </c>
      <c r="L43" s="40">
        <f t="shared" si="4"/>
        <v>20</v>
      </c>
      <c r="M43" s="41">
        <f t="shared" si="5"/>
        <v>448</v>
      </c>
      <c r="N43" s="26">
        <f t="shared" si="6"/>
        <v>19</v>
      </c>
      <c r="O43" s="27">
        <f t="shared" si="7"/>
        <v>448</v>
      </c>
      <c r="P43" s="44">
        <v>1</v>
      </c>
      <c r="Q43" s="45">
        <v>47</v>
      </c>
      <c r="R43" s="34">
        <v>1</v>
      </c>
      <c r="S43" s="31">
        <v>0</v>
      </c>
      <c r="T43" s="30">
        <v>4</v>
      </c>
      <c r="U43" s="31">
        <v>136</v>
      </c>
      <c r="V43" s="23">
        <f>IFERROR(INDEX('[1]PBD Lifetime'!G:G,MATCH('[1]Sales LITA Publications'!A43,'[1]PBD Lifetime'!J:J,0)),0)+IFERROR(VLOOKUP(A43,'[1]All BK'!$A$1:$D$23,3,FALSE),0)</f>
        <v>15</v>
      </c>
      <c r="W43" s="21">
        <f>IFERROR(INDEX('[1]PBD Lifetime'!F:F,MATCH('[1]Sales LITA Publications'!A43,'[1]PBD Lifetime'!J:J,0)),0)+IFERROR(VLOOKUP(A43,'[1]All BK'!$A$1:$D$23,4,FALSE),0)</f>
        <v>312</v>
      </c>
      <c r="X43" s="10">
        <v>27</v>
      </c>
      <c r="Y43" s="12">
        <v>1045.53</v>
      </c>
      <c r="Z43" s="10">
        <v>5</v>
      </c>
      <c r="AA43" s="12">
        <v>176</v>
      </c>
    </row>
    <row r="44" spans="1:27" ht="30" x14ac:dyDescent="0.25">
      <c r="A44" s="8">
        <v>77008801</v>
      </c>
      <c r="B44" s="2" t="s">
        <v>48</v>
      </c>
      <c r="C44" s="9">
        <v>406518</v>
      </c>
      <c r="D44" s="40">
        <f t="shared" si="0"/>
        <v>11</v>
      </c>
      <c r="E44" s="27">
        <f t="shared" si="1"/>
        <v>836</v>
      </c>
      <c r="F44" s="58">
        <v>0</v>
      </c>
      <c r="G44" s="45">
        <v>0</v>
      </c>
      <c r="H44" s="52">
        <f t="shared" si="10"/>
        <v>0</v>
      </c>
      <c r="I44" s="11">
        <f t="shared" si="3"/>
        <v>0</v>
      </c>
      <c r="J44" s="40">
        <f t="shared" si="8"/>
        <v>11</v>
      </c>
      <c r="K44" s="27">
        <f t="shared" si="9"/>
        <v>836</v>
      </c>
      <c r="L44" s="40">
        <f t="shared" si="4"/>
        <v>11</v>
      </c>
      <c r="M44" s="41">
        <f t="shared" si="5"/>
        <v>836</v>
      </c>
      <c r="N44" s="26">
        <f t="shared" si="6"/>
        <v>10</v>
      </c>
      <c r="O44" s="27">
        <f t="shared" si="7"/>
        <v>760</v>
      </c>
      <c r="P44" s="44">
        <v>0</v>
      </c>
      <c r="Q44" s="45">
        <v>0</v>
      </c>
      <c r="R44" s="34">
        <v>1</v>
      </c>
      <c r="S44" s="31">
        <v>76</v>
      </c>
      <c r="T44" s="30">
        <v>1</v>
      </c>
      <c r="U44" s="31">
        <v>76</v>
      </c>
      <c r="V44" s="23">
        <f>IFERROR(INDEX('[1]PBD Lifetime'!G:G,MATCH('[1]Sales LITA Publications'!A44,'[1]PBD Lifetime'!J:J,0)),0)+IFERROR(VLOOKUP(A44,'[1]All BK'!$A$1:$D$23,3,FALSE),0)</f>
        <v>9</v>
      </c>
      <c r="W44" s="21">
        <f>IFERROR(INDEX('[1]PBD Lifetime'!F:F,MATCH('[1]Sales LITA Publications'!A44,'[1]PBD Lifetime'!J:J,0)),0)+IFERROR(VLOOKUP(A44,'[1]All BK'!$A$1:$D$23,4,FALSE),0)</f>
        <v>684</v>
      </c>
      <c r="X44" s="10">
        <v>0</v>
      </c>
      <c r="Y44" s="12">
        <v>0</v>
      </c>
      <c r="Z44" s="10">
        <v>0</v>
      </c>
      <c r="AA44" s="12">
        <v>0</v>
      </c>
    </row>
    <row r="45" spans="1:27" x14ac:dyDescent="0.25">
      <c r="A45" s="8">
        <v>9781555708993</v>
      </c>
      <c r="B45" s="2" t="s">
        <v>49</v>
      </c>
      <c r="C45" s="9">
        <v>41317</v>
      </c>
      <c r="D45" s="40">
        <f t="shared" si="0"/>
        <v>368</v>
      </c>
      <c r="E45" s="27">
        <f t="shared" si="1"/>
        <v>16239.75</v>
      </c>
      <c r="F45" s="58">
        <v>5</v>
      </c>
      <c r="G45" s="45">
        <v>74</v>
      </c>
      <c r="H45" s="52">
        <f t="shared" si="10"/>
        <v>3</v>
      </c>
      <c r="I45" s="11">
        <f t="shared" si="3"/>
        <v>62</v>
      </c>
      <c r="J45" s="40">
        <f t="shared" si="8"/>
        <v>365</v>
      </c>
      <c r="K45" s="27">
        <f t="shared" si="9"/>
        <v>16177.75</v>
      </c>
      <c r="L45" s="40">
        <f t="shared" si="4"/>
        <v>363</v>
      </c>
      <c r="M45" s="41">
        <f t="shared" si="5"/>
        <v>16165.75</v>
      </c>
      <c r="N45" s="26">
        <f t="shared" si="6"/>
        <v>353</v>
      </c>
      <c r="O45" s="27">
        <f t="shared" si="7"/>
        <v>16097.75</v>
      </c>
      <c r="P45" s="44">
        <v>2</v>
      </c>
      <c r="Q45" s="45">
        <v>12</v>
      </c>
      <c r="R45" s="34">
        <v>10</v>
      </c>
      <c r="S45" s="31">
        <v>68</v>
      </c>
      <c r="T45" s="30">
        <v>5</v>
      </c>
      <c r="U45" s="31">
        <v>30</v>
      </c>
      <c r="V45" s="23">
        <f>IFERROR(INDEX('[1]PBD Lifetime'!G:G,MATCH('[1]Sales LITA Publications'!A45,'[1]PBD Lifetime'!J:J,0)),0)+IFERROR(VLOOKUP(A45,'[1]All BK'!$A$1:$D$23,3,FALSE),0)</f>
        <v>348</v>
      </c>
      <c r="W45" s="21">
        <f>IFERROR(INDEX('[1]PBD Lifetime'!F:F,MATCH('[1]Sales LITA Publications'!A45,'[1]PBD Lifetime'!J:J,0)),0)+IFERROR(VLOOKUP(A45,'[1]All BK'!$A$1:$D$23,4,FALSE),0)</f>
        <v>16067.75</v>
      </c>
      <c r="X45" s="10">
        <v>12</v>
      </c>
      <c r="Y45" s="12">
        <v>559</v>
      </c>
      <c r="Z45" s="10">
        <v>58</v>
      </c>
      <c r="AA45" s="12">
        <v>1804.99</v>
      </c>
    </row>
    <row r="46" spans="1:27" x14ac:dyDescent="0.25">
      <c r="A46" s="8">
        <v>74008993</v>
      </c>
      <c r="B46" s="2" t="s">
        <v>50</v>
      </c>
      <c r="C46" s="9">
        <v>41317</v>
      </c>
      <c r="D46" s="40">
        <f t="shared" si="0"/>
        <v>10</v>
      </c>
      <c r="E46" s="27">
        <f t="shared" si="1"/>
        <v>239</v>
      </c>
      <c r="F46" s="58">
        <v>0</v>
      </c>
      <c r="G46" s="45">
        <v>0</v>
      </c>
      <c r="H46" s="52">
        <f t="shared" si="10"/>
        <v>0</v>
      </c>
      <c r="I46" s="11">
        <f t="shared" si="3"/>
        <v>0</v>
      </c>
      <c r="J46" s="40">
        <f t="shared" si="8"/>
        <v>10</v>
      </c>
      <c r="K46" s="27">
        <f t="shared" si="9"/>
        <v>239</v>
      </c>
      <c r="L46" s="40">
        <f t="shared" si="4"/>
        <v>10</v>
      </c>
      <c r="M46" s="41">
        <f t="shared" si="5"/>
        <v>239</v>
      </c>
      <c r="N46" s="26">
        <f t="shared" si="6"/>
        <v>10</v>
      </c>
      <c r="O46" s="27">
        <f t="shared" si="7"/>
        <v>239</v>
      </c>
      <c r="P46" s="44">
        <v>0</v>
      </c>
      <c r="Q46" s="45">
        <v>0</v>
      </c>
      <c r="R46" s="34">
        <v>0</v>
      </c>
      <c r="S46" s="31">
        <v>0</v>
      </c>
      <c r="T46" s="30">
        <v>4</v>
      </c>
      <c r="U46" s="31">
        <v>71</v>
      </c>
      <c r="V46" s="23">
        <f>IFERROR(INDEX('[1]PBD Lifetime'!G:G,MATCH('[1]Sales LITA Publications'!A46,'[1]PBD Lifetime'!J:J,0)),0)+IFERROR(VLOOKUP(A46,'[1]All BK'!$A$1:$D$23,3,FALSE),0)</f>
        <v>6</v>
      </c>
      <c r="W46" s="21">
        <f>IFERROR(INDEX('[1]PBD Lifetime'!F:F,MATCH('[1]Sales LITA Publications'!A46,'[1]PBD Lifetime'!J:J,0)),0)+IFERROR(VLOOKUP(A46,'[1]All BK'!$A$1:$D$23,4,FALSE),0)</f>
        <v>168</v>
      </c>
      <c r="X46" s="10">
        <v>12</v>
      </c>
      <c r="Y46" s="12">
        <v>401</v>
      </c>
      <c r="Z46" s="10">
        <v>4</v>
      </c>
      <c r="AA46" s="12">
        <v>107</v>
      </c>
    </row>
    <row r="47" spans="1:27" x14ac:dyDescent="0.25">
      <c r="A47" s="8">
        <v>77008993</v>
      </c>
      <c r="B47" s="2" t="s">
        <v>51</v>
      </c>
      <c r="C47" s="9">
        <v>41317</v>
      </c>
      <c r="D47" s="40">
        <f t="shared" si="0"/>
        <v>3</v>
      </c>
      <c r="E47" s="27">
        <f t="shared" si="1"/>
        <v>246</v>
      </c>
      <c r="F47" s="58">
        <v>0</v>
      </c>
      <c r="G47" s="45">
        <v>0</v>
      </c>
      <c r="H47" s="52">
        <f t="shared" si="10"/>
        <v>0</v>
      </c>
      <c r="I47" s="11">
        <f t="shared" si="3"/>
        <v>0</v>
      </c>
      <c r="J47" s="40">
        <f t="shared" si="8"/>
        <v>3</v>
      </c>
      <c r="K47" s="27">
        <f t="shared" si="9"/>
        <v>246</v>
      </c>
      <c r="L47" s="40">
        <f t="shared" si="4"/>
        <v>3</v>
      </c>
      <c r="M47" s="41">
        <f t="shared" si="5"/>
        <v>246</v>
      </c>
      <c r="N47" s="26">
        <f t="shared" si="6"/>
        <v>3</v>
      </c>
      <c r="O47" s="27">
        <f t="shared" si="7"/>
        <v>246</v>
      </c>
      <c r="P47" s="44">
        <v>0</v>
      </c>
      <c r="Q47" s="45">
        <v>0</v>
      </c>
      <c r="R47" s="34">
        <v>0</v>
      </c>
      <c r="S47" s="31">
        <v>0</v>
      </c>
      <c r="T47" s="30">
        <v>0</v>
      </c>
      <c r="U47" s="31">
        <v>0</v>
      </c>
      <c r="V47" s="23">
        <f>IFERROR(INDEX('[1]PBD Lifetime'!G:G,MATCH('[1]Sales LITA Publications'!A47,'[1]PBD Lifetime'!J:J,0)),0)+IFERROR(VLOOKUP(A47,'[1]All BK'!$A$1:$D$23,3,FALSE),0)</f>
        <v>3</v>
      </c>
      <c r="W47" s="21">
        <f>IFERROR(INDEX('[1]PBD Lifetime'!F:F,MATCH('[1]Sales LITA Publications'!A47,'[1]PBD Lifetime'!J:J,0)),0)+IFERROR(VLOOKUP(A47,'[1]All BK'!$A$1:$D$23,4,FALSE),0)</f>
        <v>246</v>
      </c>
      <c r="X47" s="10">
        <v>0</v>
      </c>
      <c r="Y47" s="12">
        <v>0</v>
      </c>
      <c r="Z47" s="10">
        <v>1</v>
      </c>
      <c r="AA47" s="12">
        <v>82</v>
      </c>
    </row>
    <row r="48" spans="1:27" x14ac:dyDescent="0.25">
      <c r="A48" s="8">
        <v>9781555708979</v>
      </c>
      <c r="B48" s="2" t="s">
        <v>52</v>
      </c>
      <c r="C48" s="9">
        <v>41347</v>
      </c>
      <c r="D48" s="40">
        <f t="shared" si="0"/>
        <v>444</v>
      </c>
      <c r="E48" s="27">
        <f t="shared" si="1"/>
        <v>21187.91</v>
      </c>
      <c r="F48" s="58">
        <v>3</v>
      </c>
      <c r="G48" s="45">
        <v>-19</v>
      </c>
      <c r="H48" s="52">
        <f t="shared" si="10"/>
        <v>1</v>
      </c>
      <c r="I48" s="11">
        <f t="shared" si="3"/>
        <v>-33</v>
      </c>
      <c r="J48" s="40">
        <f t="shared" si="8"/>
        <v>443</v>
      </c>
      <c r="K48" s="27">
        <f t="shared" si="9"/>
        <v>21220.91</v>
      </c>
      <c r="L48" s="40">
        <f t="shared" si="4"/>
        <v>441</v>
      </c>
      <c r="M48" s="41">
        <f t="shared" si="5"/>
        <v>21206.91</v>
      </c>
      <c r="N48" s="26">
        <f t="shared" si="6"/>
        <v>429</v>
      </c>
      <c r="O48" s="27">
        <f t="shared" si="7"/>
        <v>20906.91</v>
      </c>
      <c r="P48" s="44">
        <v>2</v>
      </c>
      <c r="Q48" s="45">
        <v>14</v>
      </c>
      <c r="R48" s="34">
        <v>12</v>
      </c>
      <c r="S48" s="31">
        <v>300</v>
      </c>
      <c r="T48" s="30">
        <v>8</v>
      </c>
      <c r="U48" s="31">
        <v>211</v>
      </c>
      <c r="V48" s="23">
        <f>IFERROR(INDEX('[1]PBD Lifetime'!G:G,MATCH('[1]Sales LITA Publications'!A48,'[1]PBD Lifetime'!J:J,0)),0)+IFERROR(VLOOKUP(A48,'[1]All BK'!$A$1:$D$23,3,FALSE),0)</f>
        <v>421</v>
      </c>
      <c r="W48" s="21">
        <f>IFERROR(INDEX('[1]PBD Lifetime'!F:F,MATCH('[1]Sales LITA Publications'!A48,'[1]PBD Lifetime'!J:J,0)),0)+IFERROR(VLOOKUP(A48,'[1]All BK'!$A$1:$D$23,4,FALSE),0)</f>
        <v>20695.91</v>
      </c>
      <c r="X48" s="10">
        <v>8</v>
      </c>
      <c r="Y48" s="12">
        <v>140</v>
      </c>
      <c r="Z48" s="10">
        <v>38</v>
      </c>
      <c r="AA48" s="12">
        <v>390</v>
      </c>
    </row>
    <row r="49" spans="1:27" ht="30" x14ac:dyDescent="0.25">
      <c r="A49" s="8">
        <v>74008979</v>
      </c>
      <c r="B49" s="2" t="s">
        <v>53</v>
      </c>
      <c r="C49" s="9">
        <v>41347</v>
      </c>
      <c r="D49" s="40">
        <f t="shared" si="0"/>
        <v>30</v>
      </c>
      <c r="E49" s="27">
        <f t="shared" si="1"/>
        <v>603.46</v>
      </c>
      <c r="F49" s="58">
        <v>0</v>
      </c>
      <c r="G49" s="45">
        <v>0</v>
      </c>
      <c r="H49" s="52">
        <f t="shared" si="10"/>
        <v>0</v>
      </c>
      <c r="I49" s="11">
        <f t="shared" si="3"/>
        <v>0</v>
      </c>
      <c r="J49" s="40">
        <f t="shared" si="8"/>
        <v>30</v>
      </c>
      <c r="K49" s="27">
        <f t="shared" si="9"/>
        <v>603.46</v>
      </c>
      <c r="L49" s="40">
        <f t="shared" si="4"/>
        <v>30</v>
      </c>
      <c r="M49" s="41">
        <f t="shared" si="5"/>
        <v>603.46</v>
      </c>
      <c r="N49" s="26">
        <f t="shared" si="6"/>
        <v>30</v>
      </c>
      <c r="O49" s="27">
        <f t="shared" si="7"/>
        <v>603.46</v>
      </c>
      <c r="P49" s="44">
        <v>0</v>
      </c>
      <c r="Q49" s="45">
        <v>0</v>
      </c>
      <c r="R49" s="34">
        <v>0</v>
      </c>
      <c r="S49" s="31">
        <v>0</v>
      </c>
      <c r="T49" s="30">
        <v>3</v>
      </c>
      <c r="U49" s="31">
        <v>44</v>
      </c>
      <c r="V49" s="23">
        <f>IFERROR(INDEX('[1]PBD Lifetime'!G:G,MATCH('[1]Sales LITA Publications'!A49,'[1]PBD Lifetime'!J:J,0)),0)+IFERROR(VLOOKUP(A49,'[1]All BK'!$A$1:$D$23,3,FALSE),0)</f>
        <v>27</v>
      </c>
      <c r="W49" s="21">
        <f>IFERROR(INDEX('[1]PBD Lifetime'!F:F,MATCH('[1]Sales LITA Publications'!A49,'[1]PBD Lifetime'!J:J,0)),0)+IFERROR(VLOOKUP(A49,'[1]All BK'!$A$1:$D$23,4,FALSE),0)</f>
        <v>559.46</v>
      </c>
      <c r="X49" s="10">
        <v>16</v>
      </c>
      <c r="Y49" s="12">
        <v>204</v>
      </c>
      <c r="Z49" s="10">
        <v>2</v>
      </c>
      <c r="AA49" s="12">
        <v>33</v>
      </c>
    </row>
    <row r="50" spans="1:27" x14ac:dyDescent="0.25">
      <c r="A50" s="8">
        <v>77008979</v>
      </c>
      <c r="B50" s="2" t="s">
        <v>54</v>
      </c>
      <c r="C50" s="9">
        <v>41347</v>
      </c>
      <c r="D50" s="40">
        <f t="shared" si="0"/>
        <v>0</v>
      </c>
      <c r="E50" s="27">
        <f t="shared" si="1"/>
        <v>0</v>
      </c>
      <c r="F50" s="58">
        <v>0</v>
      </c>
      <c r="G50" s="45">
        <v>0</v>
      </c>
      <c r="H50" s="52">
        <f t="shared" si="10"/>
        <v>0</v>
      </c>
      <c r="I50" s="11">
        <f t="shared" si="3"/>
        <v>0</v>
      </c>
      <c r="J50" s="40">
        <f t="shared" si="8"/>
        <v>0</v>
      </c>
      <c r="K50" s="27">
        <f t="shared" si="9"/>
        <v>0</v>
      </c>
      <c r="L50" s="40">
        <f t="shared" si="4"/>
        <v>0</v>
      </c>
      <c r="M50" s="41">
        <f t="shared" si="5"/>
        <v>0</v>
      </c>
      <c r="N50" s="26">
        <f t="shared" si="6"/>
        <v>0</v>
      </c>
      <c r="O50" s="27">
        <f t="shared" si="7"/>
        <v>0</v>
      </c>
      <c r="P50" s="44">
        <v>0</v>
      </c>
      <c r="Q50" s="45">
        <v>0</v>
      </c>
      <c r="R50" s="34">
        <v>0</v>
      </c>
      <c r="S50" s="31">
        <v>0</v>
      </c>
      <c r="T50" s="30">
        <v>0</v>
      </c>
      <c r="U50" s="31">
        <v>0</v>
      </c>
      <c r="V50" s="23">
        <f>IFERROR(INDEX('[1]PBD Lifetime'!G:G,MATCH('[1]Sales LITA Publications'!A50,'[1]PBD Lifetime'!J:J,0)),0)+IFERROR(VLOOKUP(A50,'[1]All BK'!$A$1:$D$23,3,FALSE),0)</f>
        <v>0</v>
      </c>
      <c r="W50" s="21">
        <f>IFERROR(INDEX('[1]PBD Lifetime'!F:F,MATCH('[1]Sales LITA Publications'!A50,'[1]PBD Lifetime'!J:J,0)),0)+IFERROR(VLOOKUP(A50,'[1]All BK'!$A$1:$D$23,4,FALSE),0)</f>
        <v>0</v>
      </c>
      <c r="X50" s="10">
        <v>0</v>
      </c>
      <c r="Y50" s="12">
        <v>0</v>
      </c>
      <c r="Z50" s="10">
        <v>0</v>
      </c>
      <c r="AA50" s="12">
        <v>0</v>
      </c>
    </row>
    <row r="51" spans="1:27" x14ac:dyDescent="0.25">
      <c r="A51" s="13">
        <v>9781555708580</v>
      </c>
      <c r="B51" s="2" t="s">
        <v>55</v>
      </c>
      <c r="C51" s="9">
        <v>41426</v>
      </c>
      <c r="D51" s="40">
        <f t="shared" si="0"/>
        <v>707</v>
      </c>
      <c r="E51" s="27">
        <f t="shared" si="1"/>
        <v>31783.259999999995</v>
      </c>
      <c r="F51" s="58">
        <v>6</v>
      </c>
      <c r="G51" s="45">
        <v>61</v>
      </c>
      <c r="H51" s="52">
        <f t="shared" si="10"/>
        <v>2</v>
      </c>
      <c r="I51" s="11">
        <f t="shared" si="3"/>
        <v>28</v>
      </c>
      <c r="J51" s="40">
        <f t="shared" si="8"/>
        <v>705</v>
      </c>
      <c r="K51" s="27">
        <f t="shared" si="9"/>
        <v>31755.259999999995</v>
      </c>
      <c r="L51" s="40">
        <f t="shared" si="4"/>
        <v>701</v>
      </c>
      <c r="M51" s="41">
        <f t="shared" si="5"/>
        <v>31722.259999999995</v>
      </c>
      <c r="N51" s="26">
        <f t="shared" si="6"/>
        <v>687</v>
      </c>
      <c r="O51" s="27">
        <f t="shared" si="7"/>
        <v>31539.259999999995</v>
      </c>
      <c r="P51" s="44">
        <v>4</v>
      </c>
      <c r="Q51" s="45">
        <v>33</v>
      </c>
      <c r="R51" s="34">
        <v>14</v>
      </c>
      <c r="S51" s="31">
        <v>183</v>
      </c>
      <c r="T51" s="30">
        <v>14</v>
      </c>
      <c r="U51" s="31">
        <v>391</v>
      </c>
      <c r="V51" s="23">
        <f>IFERROR(INDEX('[1]PBD Lifetime'!G:G,MATCH('[1]Sales LITA Publications'!A51,'[1]PBD Lifetime'!J:J,0)),0)+IFERROR(VLOOKUP(A51,'[1]All BK'!$A$1:$D$23,3,FALSE),0)</f>
        <v>673</v>
      </c>
      <c r="W51" s="21">
        <f>IFERROR(INDEX('[1]PBD Lifetime'!F:F,MATCH('[1]Sales LITA Publications'!A51,'[1]PBD Lifetime'!J:J,0)),0)+IFERROR(VLOOKUP(A51,'[1]All BK'!$A$1:$D$23,4,FALSE),0)</f>
        <v>31148.259999999995</v>
      </c>
      <c r="X51" s="10">
        <v>23</v>
      </c>
      <c r="Y51" s="12">
        <v>920</v>
      </c>
      <c r="Z51" s="10">
        <v>63</v>
      </c>
      <c r="AA51" s="12">
        <v>2374.3200000000002</v>
      </c>
    </row>
    <row r="52" spans="1:27" x14ac:dyDescent="0.25">
      <c r="A52" s="13">
        <v>74008580</v>
      </c>
      <c r="B52" s="2" t="s">
        <v>56</v>
      </c>
      <c r="C52" s="9">
        <v>41426</v>
      </c>
      <c r="D52" s="40">
        <f t="shared" si="0"/>
        <v>28</v>
      </c>
      <c r="E52" s="27">
        <f t="shared" si="1"/>
        <v>424.21000000000004</v>
      </c>
      <c r="F52" s="58">
        <v>0</v>
      </c>
      <c r="G52" s="45">
        <v>0</v>
      </c>
      <c r="H52" s="52">
        <f t="shared" si="10"/>
        <v>0</v>
      </c>
      <c r="I52" s="11">
        <f t="shared" si="3"/>
        <v>0</v>
      </c>
      <c r="J52" s="40">
        <f t="shared" si="8"/>
        <v>28</v>
      </c>
      <c r="K52" s="27">
        <f t="shared" si="9"/>
        <v>424.21000000000004</v>
      </c>
      <c r="L52" s="40">
        <f t="shared" si="4"/>
        <v>28</v>
      </c>
      <c r="M52" s="41">
        <f t="shared" si="5"/>
        <v>424.21000000000004</v>
      </c>
      <c r="N52" s="26">
        <f t="shared" si="6"/>
        <v>27</v>
      </c>
      <c r="O52" s="27">
        <f t="shared" si="7"/>
        <v>376.21000000000004</v>
      </c>
      <c r="P52" s="44">
        <v>0</v>
      </c>
      <c r="Q52" s="45">
        <v>0</v>
      </c>
      <c r="R52" s="34">
        <v>1</v>
      </c>
      <c r="S52" s="31">
        <v>48</v>
      </c>
      <c r="T52" s="30">
        <v>3</v>
      </c>
      <c r="U52" s="31">
        <v>26</v>
      </c>
      <c r="V52" s="23">
        <f>IFERROR(INDEX('[1]PBD Lifetime'!G:G,MATCH('[1]Sales LITA Publications'!A52,'[1]PBD Lifetime'!J:J,0)),0)+IFERROR(VLOOKUP(A52,'[1]All BK'!$A$1:$D$23,3,FALSE),0)</f>
        <v>24</v>
      </c>
      <c r="W52" s="21">
        <f>IFERROR(INDEX('[1]PBD Lifetime'!F:F,MATCH('[1]Sales LITA Publications'!A52,'[1]PBD Lifetime'!J:J,0)),0)+IFERROR(VLOOKUP(A52,'[1]All BK'!$A$1:$D$23,4,FALSE),0)</f>
        <v>350.21000000000004</v>
      </c>
      <c r="X52" s="10">
        <v>11</v>
      </c>
      <c r="Y52" s="12">
        <v>141</v>
      </c>
      <c r="Z52" s="10">
        <v>9</v>
      </c>
      <c r="AA52" s="12">
        <v>190</v>
      </c>
    </row>
    <row r="53" spans="1:27" x14ac:dyDescent="0.25">
      <c r="A53" s="13">
        <v>77008580</v>
      </c>
      <c r="B53" s="2" t="s">
        <v>57</v>
      </c>
      <c r="C53" s="9">
        <v>41426</v>
      </c>
      <c r="D53" s="40">
        <f t="shared" si="0"/>
        <v>1</v>
      </c>
      <c r="E53" s="27">
        <f t="shared" si="1"/>
        <v>70</v>
      </c>
      <c r="F53" s="58">
        <v>0</v>
      </c>
      <c r="G53" s="45">
        <v>0</v>
      </c>
      <c r="H53" s="52">
        <f t="shared" si="10"/>
        <v>0</v>
      </c>
      <c r="I53" s="11">
        <f t="shared" si="3"/>
        <v>0</v>
      </c>
      <c r="J53" s="40">
        <f t="shared" si="8"/>
        <v>1</v>
      </c>
      <c r="K53" s="27">
        <f t="shared" si="9"/>
        <v>70</v>
      </c>
      <c r="L53" s="40">
        <f t="shared" si="4"/>
        <v>1</v>
      </c>
      <c r="M53" s="41">
        <f t="shared" si="5"/>
        <v>70</v>
      </c>
      <c r="N53" s="26">
        <f t="shared" si="6"/>
        <v>1</v>
      </c>
      <c r="O53" s="27">
        <f t="shared" si="7"/>
        <v>70</v>
      </c>
      <c r="P53" s="44">
        <v>0</v>
      </c>
      <c r="Q53" s="45">
        <v>0</v>
      </c>
      <c r="R53" s="34">
        <v>0</v>
      </c>
      <c r="S53" s="31">
        <v>0</v>
      </c>
      <c r="T53" s="30">
        <v>0</v>
      </c>
      <c r="U53" s="31">
        <v>0</v>
      </c>
      <c r="V53" s="23">
        <f>IFERROR(INDEX('[1]PBD Lifetime'!G:G,MATCH('[1]Sales LITA Publications'!A53,'[1]PBD Lifetime'!J:J,0)),0)+IFERROR(VLOOKUP(A53,'[1]All BK'!$A$1:$D$23,3,FALSE),0)</f>
        <v>1</v>
      </c>
      <c r="W53" s="21">
        <f>IFERROR(INDEX('[1]PBD Lifetime'!F:F,MATCH('[1]Sales LITA Publications'!A53,'[1]PBD Lifetime'!J:J,0)),0)+IFERROR(VLOOKUP(A53,'[1]All BK'!$A$1:$D$23,4,FALSE),0)</f>
        <v>70</v>
      </c>
      <c r="X53" s="10">
        <v>0</v>
      </c>
      <c r="Y53" s="12">
        <v>0</v>
      </c>
      <c r="Z53" s="10">
        <v>0</v>
      </c>
      <c r="AA53" s="12">
        <v>0</v>
      </c>
    </row>
    <row r="54" spans="1:27" x14ac:dyDescent="0.25">
      <c r="A54" s="14">
        <v>9781555709693</v>
      </c>
      <c r="B54" s="2" t="s">
        <v>58</v>
      </c>
      <c r="C54" s="9">
        <v>41579</v>
      </c>
      <c r="D54" s="40">
        <f t="shared" si="0"/>
        <v>583</v>
      </c>
      <c r="E54" s="27">
        <f t="shared" si="1"/>
        <v>22574.869999999992</v>
      </c>
      <c r="F54" s="58">
        <v>6</v>
      </c>
      <c r="G54" s="45">
        <v>85</v>
      </c>
      <c r="H54" s="52">
        <f t="shared" si="10"/>
        <v>2</v>
      </c>
      <c r="I54" s="11">
        <f t="shared" si="3"/>
        <v>42</v>
      </c>
      <c r="J54" s="40">
        <f t="shared" si="8"/>
        <v>581</v>
      </c>
      <c r="K54" s="27">
        <f t="shared" si="9"/>
        <v>22532.869999999992</v>
      </c>
      <c r="L54" s="40">
        <f t="shared" si="4"/>
        <v>577</v>
      </c>
      <c r="M54" s="41">
        <f t="shared" si="5"/>
        <v>22489.869999999992</v>
      </c>
      <c r="N54" s="26">
        <f t="shared" si="6"/>
        <v>538</v>
      </c>
      <c r="O54" s="27">
        <f t="shared" si="7"/>
        <v>21713.869999999992</v>
      </c>
      <c r="P54" s="44">
        <v>4</v>
      </c>
      <c r="Q54" s="45">
        <v>43</v>
      </c>
      <c r="R54" s="34">
        <v>39</v>
      </c>
      <c r="S54" s="31">
        <v>776</v>
      </c>
      <c r="T54" s="30">
        <v>22</v>
      </c>
      <c r="U54" s="31">
        <v>581</v>
      </c>
      <c r="V54" s="23">
        <f>IFERROR(INDEX('[1]PBD Lifetime'!G:G,MATCH('[1]Sales LITA Publications'!A54,'[1]PBD Lifetime'!J:J,0)),0)+IFERROR(VLOOKUP(A54,'[1]All BK'!$A$1:$D$23,3,FALSE),0)</f>
        <v>516</v>
      </c>
      <c r="W54" s="21">
        <f>IFERROR(INDEX('[1]PBD Lifetime'!F:F,MATCH('[1]Sales LITA Publications'!A54,'[1]PBD Lifetime'!J:J,0)),0)+IFERROR(VLOOKUP(A54,'[1]All BK'!$A$1:$D$23,4,FALSE),0)</f>
        <v>21132.869999999992</v>
      </c>
      <c r="X54" s="10">
        <v>38</v>
      </c>
      <c r="Y54" s="12">
        <v>1508.58</v>
      </c>
      <c r="Z54" s="10">
        <v>144</v>
      </c>
      <c r="AA54" s="12">
        <v>5391</v>
      </c>
    </row>
    <row r="55" spans="1:27" x14ac:dyDescent="0.25">
      <c r="A55" s="8">
        <v>74009693</v>
      </c>
      <c r="B55" s="2" t="s">
        <v>59</v>
      </c>
      <c r="C55" s="9">
        <v>41579</v>
      </c>
      <c r="D55" s="40">
        <f t="shared" si="0"/>
        <v>59</v>
      </c>
      <c r="E55" s="27">
        <f t="shared" si="1"/>
        <v>1078.96</v>
      </c>
      <c r="F55" s="58">
        <v>0</v>
      </c>
      <c r="G55" s="45">
        <v>0</v>
      </c>
      <c r="H55" s="52">
        <f t="shared" si="10"/>
        <v>0</v>
      </c>
      <c r="I55" s="11">
        <f t="shared" si="3"/>
        <v>0</v>
      </c>
      <c r="J55" s="40">
        <f t="shared" si="8"/>
        <v>59</v>
      </c>
      <c r="K55" s="27">
        <f t="shared" si="9"/>
        <v>1078.96</v>
      </c>
      <c r="L55" s="40">
        <f t="shared" si="4"/>
        <v>59</v>
      </c>
      <c r="M55" s="41">
        <f t="shared" si="5"/>
        <v>1078.96</v>
      </c>
      <c r="N55" s="26">
        <f t="shared" si="6"/>
        <v>59</v>
      </c>
      <c r="O55" s="27">
        <f t="shared" si="7"/>
        <v>1078.96</v>
      </c>
      <c r="P55" s="44">
        <v>0</v>
      </c>
      <c r="Q55" s="45">
        <v>0</v>
      </c>
      <c r="R55" s="34">
        <v>0</v>
      </c>
      <c r="S55" s="31">
        <v>0</v>
      </c>
      <c r="T55" s="30">
        <v>9</v>
      </c>
      <c r="U55" s="31">
        <v>114</v>
      </c>
      <c r="V55" s="23">
        <f>IFERROR(INDEX('[1]PBD Lifetime'!G:G,MATCH('[1]Sales LITA Publications'!A55,'[1]PBD Lifetime'!J:J,0)),0)+IFERROR(VLOOKUP(A55,'[1]All BK'!$A$1:$D$23,3,FALSE),0)</f>
        <v>50</v>
      </c>
      <c r="W55" s="21">
        <f>IFERROR(INDEX('[1]PBD Lifetime'!F:F,MATCH('[1]Sales LITA Publications'!A55,'[1]PBD Lifetime'!J:J,0)),0)+IFERROR(VLOOKUP(A55,'[1]All BK'!$A$1:$D$23,4,FALSE),0)</f>
        <v>964.96</v>
      </c>
      <c r="X55" s="10">
        <v>29</v>
      </c>
      <c r="Y55" s="12">
        <v>985</v>
      </c>
      <c r="Z55" s="10">
        <v>9</v>
      </c>
      <c r="AA55" s="12">
        <v>152</v>
      </c>
    </row>
    <row r="56" spans="1:27" x14ac:dyDescent="0.25">
      <c r="A56" s="8">
        <v>77009693</v>
      </c>
      <c r="B56" s="2" t="s">
        <v>60</v>
      </c>
      <c r="C56" s="9">
        <v>41579</v>
      </c>
      <c r="D56" s="40">
        <f t="shared" si="0"/>
        <v>2</v>
      </c>
      <c r="E56" s="27">
        <f t="shared" si="1"/>
        <v>136</v>
      </c>
      <c r="F56" s="58">
        <v>0</v>
      </c>
      <c r="G56" s="45">
        <v>0</v>
      </c>
      <c r="H56" s="52">
        <f t="shared" si="10"/>
        <v>0</v>
      </c>
      <c r="I56" s="11">
        <f t="shared" si="3"/>
        <v>0</v>
      </c>
      <c r="J56" s="40">
        <f t="shared" si="8"/>
        <v>2</v>
      </c>
      <c r="K56" s="27">
        <f t="shared" si="9"/>
        <v>136</v>
      </c>
      <c r="L56" s="40">
        <f t="shared" si="4"/>
        <v>2</v>
      </c>
      <c r="M56" s="41">
        <f t="shared" si="5"/>
        <v>136</v>
      </c>
      <c r="N56" s="26">
        <f t="shared" si="6"/>
        <v>2</v>
      </c>
      <c r="O56" s="27">
        <f t="shared" si="7"/>
        <v>136</v>
      </c>
      <c r="P56" s="44">
        <v>0</v>
      </c>
      <c r="Q56" s="45">
        <v>0</v>
      </c>
      <c r="R56" s="34">
        <v>0</v>
      </c>
      <c r="S56" s="31">
        <v>0</v>
      </c>
      <c r="T56" s="30">
        <v>0</v>
      </c>
      <c r="U56" s="31">
        <v>0</v>
      </c>
      <c r="V56" s="23">
        <f>IFERROR(INDEX('[1]PBD Lifetime'!G:G,MATCH('[1]Sales LITA Publications'!A56,'[1]PBD Lifetime'!J:J,0)),0)+IFERROR(VLOOKUP(A56,'[1]All BK'!$A$1:$D$23,3,FALSE),0)</f>
        <v>2</v>
      </c>
      <c r="W56" s="21">
        <f>IFERROR(INDEX('[1]PBD Lifetime'!F:F,MATCH('[1]Sales LITA Publications'!A56,'[1]PBD Lifetime'!J:J,0)),0)+IFERROR(VLOOKUP(A56,'[1]All BK'!$A$1:$D$23,4,FALSE),0)</f>
        <v>136</v>
      </c>
      <c r="X56" s="10">
        <v>0</v>
      </c>
      <c r="Y56" s="12">
        <v>0</v>
      </c>
      <c r="Z56" s="10">
        <v>1</v>
      </c>
      <c r="AA56" s="12">
        <v>68</v>
      </c>
    </row>
    <row r="57" spans="1:27" x14ac:dyDescent="0.25">
      <c r="A57" s="8">
        <v>9781555709723</v>
      </c>
      <c r="B57" s="2" t="s">
        <v>61</v>
      </c>
      <c r="C57" s="9">
        <v>41609</v>
      </c>
      <c r="D57" s="40">
        <f t="shared" si="0"/>
        <v>1504</v>
      </c>
      <c r="E57" s="27">
        <f t="shared" si="1"/>
        <v>44578.77</v>
      </c>
      <c r="F57" s="58">
        <v>16</v>
      </c>
      <c r="G57" s="45">
        <v>539</v>
      </c>
      <c r="H57" s="52">
        <f t="shared" si="10"/>
        <v>7</v>
      </c>
      <c r="I57" s="11">
        <f t="shared" si="3"/>
        <v>257</v>
      </c>
      <c r="J57" s="40">
        <f t="shared" si="8"/>
        <v>1497</v>
      </c>
      <c r="K57" s="27">
        <f t="shared" si="9"/>
        <v>44321.77</v>
      </c>
      <c r="L57" s="40">
        <f t="shared" si="4"/>
        <v>1488</v>
      </c>
      <c r="M57" s="41">
        <f t="shared" si="5"/>
        <v>44039.77</v>
      </c>
      <c r="N57" s="26">
        <f t="shared" si="6"/>
        <v>1455</v>
      </c>
      <c r="O57" s="27">
        <f t="shared" si="7"/>
        <v>43029.77</v>
      </c>
      <c r="P57" s="44">
        <v>9</v>
      </c>
      <c r="Q57" s="45">
        <v>282</v>
      </c>
      <c r="R57" s="34">
        <v>33</v>
      </c>
      <c r="S57" s="31">
        <v>1010</v>
      </c>
      <c r="T57" s="30">
        <v>28</v>
      </c>
      <c r="U57" s="31">
        <v>1011</v>
      </c>
      <c r="V57" s="23">
        <f>IFERROR(INDEX('[1]PBD Lifetime'!G:G,MATCH('[1]Sales LITA Publications'!A57,'[1]PBD Lifetime'!J:J,0)),0)+IFERROR(VLOOKUP(A57,'[1]All BK'!$A$1:$D$23,3,FALSE),0)</f>
        <v>1427</v>
      </c>
      <c r="W57" s="21">
        <f>IFERROR(INDEX('[1]PBD Lifetime'!F:F,MATCH('[1]Sales LITA Publications'!A57,'[1]PBD Lifetime'!J:J,0)),0)+IFERROR(VLOOKUP(A57,'[1]All BK'!$A$1:$D$23,4,FALSE),0)</f>
        <v>42018.77</v>
      </c>
      <c r="X57" s="10">
        <v>78</v>
      </c>
      <c r="Y57" s="12">
        <v>4392.33</v>
      </c>
      <c r="Z57" s="10">
        <v>199</v>
      </c>
      <c r="AA57" s="12">
        <v>8770.2999999999993</v>
      </c>
    </row>
    <row r="58" spans="1:27" x14ac:dyDescent="0.25">
      <c r="A58" s="8">
        <v>74009723</v>
      </c>
      <c r="B58" s="2" t="s">
        <v>62</v>
      </c>
      <c r="C58" s="9">
        <v>41609</v>
      </c>
      <c r="D58" s="40">
        <f t="shared" si="0"/>
        <v>70</v>
      </c>
      <c r="E58" s="27">
        <f t="shared" si="1"/>
        <v>1490.83</v>
      </c>
      <c r="F58" s="58">
        <v>0</v>
      </c>
      <c r="G58" s="45">
        <v>0</v>
      </c>
      <c r="H58" s="52">
        <f t="shared" si="10"/>
        <v>0</v>
      </c>
      <c r="I58" s="11">
        <f t="shared" si="3"/>
        <v>0</v>
      </c>
      <c r="J58" s="40">
        <f t="shared" si="8"/>
        <v>70</v>
      </c>
      <c r="K58" s="27">
        <f t="shared" si="9"/>
        <v>1490.83</v>
      </c>
      <c r="L58" s="40">
        <f t="shared" si="4"/>
        <v>70</v>
      </c>
      <c r="M58" s="41">
        <f t="shared" si="5"/>
        <v>1490.83</v>
      </c>
      <c r="N58" s="26">
        <f t="shared" si="6"/>
        <v>70</v>
      </c>
      <c r="O58" s="27">
        <f t="shared" si="7"/>
        <v>1490.83</v>
      </c>
      <c r="P58" s="44">
        <v>0</v>
      </c>
      <c r="Q58" s="45">
        <v>0</v>
      </c>
      <c r="R58" s="34">
        <v>0</v>
      </c>
      <c r="S58" s="31">
        <v>0</v>
      </c>
      <c r="T58" s="30">
        <v>11</v>
      </c>
      <c r="U58" s="31">
        <v>305</v>
      </c>
      <c r="V58" s="23">
        <f>IFERROR(INDEX('[1]PBD Lifetime'!G:G,MATCH('[1]Sales LITA Publications'!A58,'[1]PBD Lifetime'!J:J,0)),0)+IFERROR(VLOOKUP(A58,'[1]All BK'!$A$1:$D$23,3,FALSE),0)</f>
        <v>59</v>
      </c>
      <c r="W58" s="21">
        <f>IFERROR(INDEX('[1]PBD Lifetime'!F:F,MATCH('[1]Sales LITA Publications'!A58,'[1]PBD Lifetime'!J:J,0)),0)+IFERROR(VLOOKUP(A58,'[1]All BK'!$A$1:$D$23,4,FALSE),0)</f>
        <v>1185.83</v>
      </c>
      <c r="X58" s="10">
        <v>37</v>
      </c>
      <c r="Y58" s="12">
        <v>899</v>
      </c>
      <c r="Z58" s="10">
        <v>9</v>
      </c>
      <c r="AA58" s="12">
        <v>205</v>
      </c>
    </row>
    <row r="59" spans="1:27" x14ac:dyDescent="0.25">
      <c r="A59" s="8">
        <v>77009723</v>
      </c>
      <c r="B59" s="2" t="s">
        <v>63</v>
      </c>
      <c r="C59" s="9">
        <v>41609</v>
      </c>
      <c r="D59" s="40">
        <f t="shared" si="0"/>
        <v>3</v>
      </c>
      <c r="E59" s="27">
        <f t="shared" si="1"/>
        <v>228</v>
      </c>
      <c r="F59" s="58">
        <v>0</v>
      </c>
      <c r="G59" s="45">
        <v>0</v>
      </c>
      <c r="H59" s="52">
        <f t="shared" si="10"/>
        <v>0</v>
      </c>
      <c r="I59" s="11">
        <f t="shared" si="3"/>
        <v>0</v>
      </c>
      <c r="J59" s="40">
        <f t="shared" si="8"/>
        <v>3</v>
      </c>
      <c r="K59" s="27">
        <f t="shared" si="9"/>
        <v>228</v>
      </c>
      <c r="L59" s="40">
        <f t="shared" si="4"/>
        <v>3</v>
      </c>
      <c r="M59" s="41">
        <f t="shared" si="5"/>
        <v>228</v>
      </c>
      <c r="N59" s="26">
        <f t="shared" si="6"/>
        <v>3</v>
      </c>
      <c r="O59" s="27">
        <f t="shared" si="7"/>
        <v>228</v>
      </c>
      <c r="P59" s="44">
        <v>0</v>
      </c>
      <c r="Q59" s="45">
        <v>0</v>
      </c>
      <c r="R59" s="34">
        <v>0</v>
      </c>
      <c r="S59" s="31">
        <v>0</v>
      </c>
      <c r="T59" s="30">
        <v>1</v>
      </c>
      <c r="U59" s="31">
        <v>76</v>
      </c>
      <c r="V59" s="23">
        <f>IFERROR(INDEX('[1]PBD Lifetime'!G:G,MATCH('[1]Sales LITA Publications'!A59,'[1]PBD Lifetime'!J:J,0)),0)+IFERROR(VLOOKUP(A59,'[1]All BK'!$A$1:$D$23,3,FALSE),0)</f>
        <v>2</v>
      </c>
      <c r="W59" s="21">
        <f>IFERROR(INDEX('[1]PBD Lifetime'!F:F,MATCH('[1]Sales LITA Publications'!A59,'[1]PBD Lifetime'!J:J,0)),0)+IFERROR(VLOOKUP(A59,'[1]All BK'!$A$1:$D$23,4,FALSE),0)</f>
        <v>152</v>
      </c>
      <c r="X59" s="10">
        <v>0</v>
      </c>
      <c r="Y59" s="12">
        <v>0</v>
      </c>
      <c r="Z59" s="10">
        <v>1</v>
      </c>
      <c r="AA59" s="12">
        <v>76</v>
      </c>
    </row>
    <row r="60" spans="1:27" x14ac:dyDescent="0.25">
      <c r="A60" s="8">
        <v>9781555709686</v>
      </c>
      <c r="B60" s="2" t="s">
        <v>64</v>
      </c>
      <c r="C60" s="9">
        <v>41609</v>
      </c>
      <c r="D60" s="40">
        <f t="shared" si="0"/>
        <v>374</v>
      </c>
      <c r="E60" s="27">
        <f t="shared" si="1"/>
        <v>18894.530000000002</v>
      </c>
      <c r="F60" s="58">
        <v>5</v>
      </c>
      <c r="G60" s="45">
        <v>70</v>
      </c>
      <c r="H60" s="52">
        <f t="shared" si="10"/>
        <v>1</v>
      </c>
      <c r="I60" s="11">
        <f t="shared" si="3"/>
        <v>0</v>
      </c>
      <c r="J60" s="40">
        <f t="shared" si="8"/>
        <v>373</v>
      </c>
      <c r="K60" s="27">
        <f t="shared" si="9"/>
        <v>18894.530000000002</v>
      </c>
      <c r="L60" s="40">
        <f t="shared" si="4"/>
        <v>369</v>
      </c>
      <c r="M60" s="41">
        <f t="shared" si="5"/>
        <v>18824.530000000002</v>
      </c>
      <c r="N60" s="26">
        <f t="shared" si="6"/>
        <v>361</v>
      </c>
      <c r="O60" s="27">
        <f t="shared" si="7"/>
        <v>18779.530000000002</v>
      </c>
      <c r="P60" s="44">
        <v>4</v>
      </c>
      <c r="Q60" s="45">
        <v>70</v>
      </c>
      <c r="R60" s="34">
        <v>8</v>
      </c>
      <c r="S60" s="37">
        <v>45</v>
      </c>
      <c r="T60" s="30">
        <v>16</v>
      </c>
      <c r="U60" s="31">
        <v>516</v>
      </c>
      <c r="V60" s="23">
        <f>IFERROR(INDEX('[1]PBD Lifetime'!G:G,MATCH('[1]Sales LITA Publications'!A60,'[1]PBD Lifetime'!J:J,0)),0)+IFERROR(VLOOKUP(A60,'[1]All BK'!$A$1:$D$23,3,FALSE),0)</f>
        <v>345</v>
      </c>
      <c r="W60" s="21">
        <f>IFERROR(INDEX('[1]PBD Lifetime'!F:F,MATCH('[1]Sales LITA Publications'!A60,'[1]PBD Lifetime'!J:J,0)),0)+IFERROR(VLOOKUP(A60,'[1]All BK'!$A$1:$D$23,4,FALSE),0)</f>
        <v>18263.530000000002</v>
      </c>
      <c r="X60" s="10">
        <v>22</v>
      </c>
      <c r="Y60" s="12">
        <v>1264.75</v>
      </c>
      <c r="Z60" s="10">
        <v>77</v>
      </c>
      <c r="AA60" s="12">
        <v>3211</v>
      </c>
    </row>
    <row r="61" spans="1:27" x14ac:dyDescent="0.25">
      <c r="A61" s="8">
        <v>74009686</v>
      </c>
      <c r="B61" s="2" t="s">
        <v>65</v>
      </c>
      <c r="C61" s="9">
        <v>41609</v>
      </c>
      <c r="D61" s="40">
        <f t="shared" si="0"/>
        <v>33</v>
      </c>
      <c r="E61" s="27">
        <f t="shared" si="1"/>
        <v>494.8</v>
      </c>
      <c r="F61" s="58">
        <v>0</v>
      </c>
      <c r="G61" s="45">
        <v>0</v>
      </c>
      <c r="H61" s="52">
        <f t="shared" si="10"/>
        <v>0</v>
      </c>
      <c r="I61" s="11">
        <f t="shared" si="3"/>
        <v>0</v>
      </c>
      <c r="J61" s="40">
        <f t="shared" si="8"/>
        <v>33</v>
      </c>
      <c r="K61" s="27">
        <f t="shared" si="9"/>
        <v>494.8</v>
      </c>
      <c r="L61" s="40">
        <f t="shared" si="4"/>
        <v>33</v>
      </c>
      <c r="M61" s="41">
        <f t="shared" si="5"/>
        <v>494.8</v>
      </c>
      <c r="N61" s="26">
        <f t="shared" si="6"/>
        <v>33</v>
      </c>
      <c r="O61" s="27">
        <f t="shared" si="7"/>
        <v>494.8</v>
      </c>
      <c r="P61" s="44">
        <v>0</v>
      </c>
      <c r="Q61" s="45">
        <v>0</v>
      </c>
      <c r="R61" s="34">
        <v>0</v>
      </c>
      <c r="S61" s="31">
        <v>0</v>
      </c>
      <c r="T61" s="30">
        <v>5</v>
      </c>
      <c r="U61" s="31">
        <v>55</v>
      </c>
      <c r="V61" s="23">
        <f>IFERROR(INDEX('[1]PBD Lifetime'!G:G,MATCH('[1]Sales LITA Publications'!A61,'[1]PBD Lifetime'!J:J,0)),0)+IFERROR(VLOOKUP(A61,'[1]All BK'!$A$1:$D$23,3,FALSE),0)</f>
        <v>28</v>
      </c>
      <c r="W61" s="21">
        <f>IFERROR(INDEX('[1]PBD Lifetime'!F:F,MATCH('[1]Sales LITA Publications'!A61,'[1]PBD Lifetime'!J:J,0)),0)+IFERROR(VLOOKUP(A61,'[1]All BK'!$A$1:$D$23,4,FALSE),0)</f>
        <v>439.8</v>
      </c>
      <c r="X61" s="10">
        <v>18</v>
      </c>
      <c r="Y61" s="12">
        <v>283</v>
      </c>
      <c r="Z61" s="10">
        <v>4</v>
      </c>
      <c r="AA61" s="12">
        <v>65</v>
      </c>
    </row>
    <row r="62" spans="1:27" x14ac:dyDescent="0.25">
      <c r="A62" s="8">
        <v>77009686</v>
      </c>
      <c r="B62" s="2" t="s">
        <v>66</v>
      </c>
      <c r="C62" s="9">
        <v>41609</v>
      </c>
      <c r="D62" s="40">
        <f t="shared" si="0"/>
        <v>0</v>
      </c>
      <c r="E62" s="27">
        <f t="shared" si="1"/>
        <v>0</v>
      </c>
      <c r="F62" s="58">
        <v>0</v>
      </c>
      <c r="G62" s="45">
        <v>0</v>
      </c>
      <c r="H62" s="52">
        <f t="shared" si="10"/>
        <v>0</v>
      </c>
      <c r="I62" s="11">
        <f t="shared" si="3"/>
        <v>0</v>
      </c>
      <c r="J62" s="40">
        <f t="shared" si="8"/>
        <v>0</v>
      </c>
      <c r="K62" s="27">
        <f t="shared" si="9"/>
        <v>0</v>
      </c>
      <c r="L62" s="40">
        <f t="shared" si="4"/>
        <v>0</v>
      </c>
      <c r="M62" s="41">
        <f t="shared" si="5"/>
        <v>0</v>
      </c>
      <c r="N62" s="26">
        <f t="shared" si="6"/>
        <v>0</v>
      </c>
      <c r="O62" s="27">
        <f t="shared" si="7"/>
        <v>0</v>
      </c>
      <c r="P62" s="44">
        <v>0</v>
      </c>
      <c r="Q62" s="45">
        <v>0</v>
      </c>
      <c r="R62" s="34">
        <v>0</v>
      </c>
      <c r="S62" s="31">
        <v>0</v>
      </c>
      <c r="T62" s="30">
        <v>0</v>
      </c>
      <c r="U62" s="31">
        <v>0</v>
      </c>
      <c r="V62" s="23">
        <f>IFERROR(INDEX('[1]PBD Lifetime'!G:G,MATCH('[1]Sales LITA Publications'!A62,'[1]PBD Lifetime'!J:J,0)),0)+IFERROR(VLOOKUP(A62,'[1]All BK'!$A$1:$D$23,3,FALSE),0)</f>
        <v>0</v>
      </c>
      <c r="W62" s="21">
        <f>IFERROR(INDEX('[1]PBD Lifetime'!F:F,MATCH('[1]Sales LITA Publications'!A62,'[1]PBD Lifetime'!J:J,0)),0)+IFERROR(VLOOKUP(A62,'[1]All BK'!$A$1:$D$23,4,FALSE),0)</f>
        <v>0</v>
      </c>
      <c r="X62" s="10">
        <v>0</v>
      </c>
      <c r="Y62" s="12">
        <v>0</v>
      </c>
      <c r="Z62" s="10">
        <v>0</v>
      </c>
      <c r="AA62" s="12">
        <v>0</v>
      </c>
    </row>
    <row r="63" spans="1:27" x14ac:dyDescent="0.25">
      <c r="A63" s="8">
        <v>9781555709907</v>
      </c>
      <c r="B63" s="2" t="s">
        <v>67</v>
      </c>
      <c r="C63" s="9">
        <v>41671</v>
      </c>
      <c r="D63" s="40">
        <f t="shared" si="0"/>
        <v>1477</v>
      </c>
      <c r="E63" s="27">
        <f t="shared" si="1"/>
        <v>55783.19</v>
      </c>
      <c r="F63" s="58">
        <v>23</v>
      </c>
      <c r="G63" s="45">
        <v>634</v>
      </c>
      <c r="H63" s="52">
        <f t="shared" si="10"/>
        <v>10</v>
      </c>
      <c r="I63" s="11">
        <f t="shared" si="3"/>
        <v>309</v>
      </c>
      <c r="J63" s="40">
        <f t="shared" si="8"/>
        <v>1467</v>
      </c>
      <c r="K63" s="27">
        <f t="shared" si="9"/>
        <v>55474.19</v>
      </c>
      <c r="L63" s="40">
        <f t="shared" si="4"/>
        <v>1454</v>
      </c>
      <c r="M63" s="41">
        <f t="shared" si="5"/>
        <v>55149.19</v>
      </c>
      <c r="N63" s="26">
        <f t="shared" si="6"/>
        <v>1389</v>
      </c>
      <c r="O63" s="27">
        <f t="shared" si="7"/>
        <v>53153.73</v>
      </c>
      <c r="P63" s="49">
        <v>13</v>
      </c>
      <c r="Q63" s="50">
        <v>325</v>
      </c>
      <c r="R63" s="38">
        <v>65</v>
      </c>
      <c r="S63" s="39">
        <v>1995.46</v>
      </c>
      <c r="T63" s="30">
        <v>133</v>
      </c>
      <c r="U63" s="31">
        <v>4843</v>
      </c>
      <c r="V63" s="23">
        <f>IFERROR(INDEX('[1]PBD Lifetime'!G:G,MATCH('[1]Sales LITA Publications'!A63,'[1]PBD Lifetime'!J:J,0)),0)+IFERROR(VLOOKUP(A63,'[1]All BK'!$A$1:$D$23,3,FALSE),0)</f>
        <v>1256</v>
      </c>
      <c r="W63" s="21">
        <f>IFERROR(INDEX('[1]PBD Lifetime'!F:F,MATCH('[1]Sales LITA Publications'!A63,'[1]PBD Lifetime'!J:J,0)),0)+IFERROR(VLOOKUP(A63,'[1]All BK'!$A$1:$D$23,4,FALSE),0)</f>
        <v>48310.73</v>
      </c>
      <c r="X63" s="10">
        <v>293</v>
      </c>
      <c r="Y63" s="12">
        <v>12710.16</v>
      </c>
      <c r="Z63" s="10">
        <v>481</v>
      </c>
      <c r="AA63" s="12">
        <v>17505.52</v>
      </c>
    </row>
    <row r="64" spans="1:27" x14ac:dyDescent="0.25">
      <c r="A64" s="8">
        <v>74009907</v>
      </c>
      <c r="B64" s="2" t="s">
        <v>68</v>
      </c>
      <c r="C64" s="9">
        <v>41671</v>
      </c>
      <c r="D64" s="40">
        <f t="shared" si="0"/>
        <v>131</v>
      </c>
      <c r="E64" s="27">
        <f t="shared" si="1"/>
        <v>2572.7600000000002</v>
      </c>
      <c r="F64" s="58">
        <v>1</v>
      </c>
      <c r="G64" s="45">
        <v>40</v>
      </c>
      <c r="H64" s="52">
        <f t="shared" si="10"/>
        <v>1</v>
      </c>
      <c r="I64" s="11">
        <f t="shared" si="3"/>
        <v>40</v>
      </c>
      <c r="J64" s="40">
        <f t="shared" si="8"/>
        <v>130</v>
      </c>
      <c r="K64" s="27">
        <f t="shared" si="9"/>
        <v>2532.7600000000002</v>
      </c>
      <c r="L64" s="40">
        <f t="shared" si="4"/>
        <v>130</v>
      </c>
      <c r="M64" s="41">
        <f t="shared" si="5"/>
        <v>2532.7600000000002</v>
      </c>
      <c r="N64" s="26">
        <f t="shared" si="6"/>
        <v>130</v>
      </c>
      <c r="O64" s="27">
        <f t="shared" si="7"/>
        <v>2532.7600000000002</v>
      </c>
      <c r="P64" s="44">
        <v>0</v>
      </c>
      <c r="Q64" s="45">
        <v>0</v>
      </c>
      <c r="R64" s="34">
        <v>0</v>
      </c>
      <c r="S64" s="31">
        <v>0</v>
      </c>
      <c r="T64" s="30">
        <v>12</v>
      </c>
      <c r="U64" s="31">
        <v>262</v>
      </c>
      <c r="V64" s="23">
        <f>IFERROR(INDEX('[1]PBD Lifetime'!G:G,MATCH('[1]Sales LITA Publications'!A64,'[1]PBD Lifetime'!J:J,0)),0)+IFERROR(VLOOKUP(A64,'[1]All BK'!$A$1:$D$23,3,FALSE),0)</f>
        <v>118</v>
      </c>
      <c r="W64" s="21">
        <f>IFERROR(INDEX('[1]PBD Lifetime'!F:F,MATCH('[1]Sales LITA Publications'!A64,'[1]PBD Lifetime'!J:J,0)),0)+IFERROR(VLOOKUP(A64,'[1]All BK'!$A$1:$D$23,4,FALSE),0)</f>
        <v>2270.7600000000002</v>
      </c>
      <c r="X64" s="10">
        <v>74</v>
      </c>
      <c r="Y64" s="12">
        <v>1508.45</v>
      </c>
      <c r="Z64" s="10">
        <v>24</v>
      </c>
      <c r="AA64" s="12">
        <v>586.83000000000004</v>
      </c>
    </row>
    <row r="65" spans="1:27" x14ac:dyDescent="0.25">
      <c r="A65" s="8">
        <v>77009907</v>
      </c>
      <c r="B65" s="2" t="s">
        <v>69</v>
      </c>
      <c r="C65" s="9">
        <v>41671</v>
      </c>
      <c r="D65" s="40">
        <f t="shared" si="0"/>
        <v>9</v>
      </c>
      <c r="E65" s="27">
        <f t="shared" si="1"/>
        <v>354</v>
      </c>
      <c r="F65" s="58">
        <v>0</v>
      </c>
      <c r="G65" s="45">
        <v>0</v>
      </c>
      <c r="H65" s="52">
        <f t="shared" si="10"/>
        <v>0</v>
      </c>
      <c r="I65" s="11">
        <f t="shared" si="3"/>
        <v>0</v>
      </c>
      <c r="J65" s="40">
        <f t="shared" si="8"/>
        <v>9</v>
      </c>
      <c r="K65" s="27">
        <f t="shared" si="9"/>
        <v>354</v>
      </c>
      <c r="L65" s="40">
        <f t="shared" si="4"/>
        <v>9</v>
      </c>
      <c r="M65" s="41">
        <f t="shared" si="5"/>
        <v>354</v>
      </c>
      <c r="N65" s="26">
        <f t="shared" si="6"/>
        <v>9</v>
      </c>
      <c r="O65" s="27">
        <f t="shared" si="7"/>
        <v>354</v>
      </c>
      <c r="P65" s="44">
        <v>0</v>
      </c>
      <c r="Q65" s="45">
        <v>0</v>
      </c>
      <c r="R65" s="34">
        <v>0</v>
      </c>
      <c r="S65" s="31">
        <v>0</v>
      </c>
      <c r="T65" s="30">
        <v>0</v>
      </c>
      <c r="U65" s="31">
        <v>0</v>
      </c>
      <c r="V65" s="23">
        <f>IFERROR(INDEX('[1]PBD Lifetime'!G:G,MATCH('[1]Sales LITA Publications'!A65,'[1]PBD Lifetime'!J:J,0)),0)+IFERROR(VLOOKUP(A65,'[1]All BK'!$A$1:$D$23,3,FALSE),0)</f>
        <v>9</v>
      </c>
      <c r="W65" s="21">
        <f>IFERROR(INDEX('[1]PBD Lifetime'!F:F,MATCH('[1]Sales LITA Publications'!A65,'[1]PBD Lifetime'!J:J,0)),0)+IFERROR(VLOOKUP(A65,'[1]All BK'!$A$1:$D$23,4,FALSE),0)</f>
        <v>354</v>
      </c>
      <c r="X65" s="10">
        <v>3</v>
      </c>
      <c r="Y65" s="12">
        <v>0</v>
      </c>
      <c r="Z65" s="10">
        <v>1</v>
      </c>
      <c r="AA65" s="12">
        <v>59</v>
      </c>
    </row>
    <row r="66" spans="1:27" x14ac:dyDescent="0.25">
      <c r="A66" s="8">
        <v>9781555709945</v>
      </c>
      <c r="B66" s="2" t="s">
        <v>70</v>
      </c>
      <c r="C66" s="9">
        <v>41699</v>
      </c>
      <c r="D66" s="40">
        <f t="shared" si="0"/>
        <v>511</v>
      </c>
      <c r="E66" s="27">
        <f t="shared" si="1"/>
        <v>22892.76</v>
      </c>
      <c r="F66" s="58">
        <v>6</v>
      </c>
      <c r="G66" s="45">
        <v>190</v>
      </c>
      <c r="H66" s="52">
        <f t="shared" si="10"/>
        <v>3</v>
      </c>
      <c r="I66" s="11">
        <f t="shared" si="3"/>
        <v>147</v>
      </c>
      <c r="J66" s="40">
        <f t="shared" si="8"/>
        <v>508</v>
      </c>
      <c r="K66" s="27">
        <f t="shared" si="9"/>
        <v>22745.759999999998</v>
      </c>
      <c r="L66" s="40">
        <f t="shared" si="4"/>
        <v>505</v>
      </c>
      <c r="M66" s="41">
        <f t="shared" si="5"/>
        <v>22702.76</v>
      </c>
      <c r="N66" s="26">
        <f t="shared" si="6"/>
        <v>502</v>
      </c>
      <c r="O66" s="27">
        <f t="shared" si="7"/>
        <v>22557.759999999998</v>
      </c>
      <c r="P66" s="44">
        <v>3</v>
      </c>
      <c r="Q66" s="45">
        <v>43</v>
      </c>
      <c r="R66" s="34">
        <v>3</v>
      </c>
      <c r="S66" s="31">
        <v>145</v>
      </c>
      <c r="T66" s="30">
        <v>19</v>
      </c>
      <c r="U66" s="31">
        <v>801</v>
      </c>
      <c r="V66" s="23">
        <f>IFERROR(INDEX('[1]PBD Lifetime'!G:G,MATCH('[1]Sales LITA Publications'!A66,'[1]PBD Lifetime'!J:J,0)),0)+IFERROR(VLOOKUP(A66,'[1]All BK'!$A$1:$D$23,3,FALSE),0)</f>
        <v>483</v>
      </c>
      <c r="W66" s="21">
        <f>IFERROR(INDEX('[1]PBD Lifetime'!F:F,MATCH('[1]Sales LITA Publications'!A66,'[1]PBD Lifetime'!J:J,0)),0)+IFERROR(VLOOKUP(A66,'[1]All BK'!$A$1:$D$23,4,FALSE),0)</f>
        <v>21756.76</v>
      </c>
      <c r="X66" s="10">
        <v>43</v>
      </c>
      <c r="Y66" s="12">
        <v>2039.86</v>
      </c>
      <c r="Z66" s="10">
        <v>176</v>
      </c>
      <c r="AA66" s="12">
        <v>6539.92</v>
      </c>
    </row>
    <row r="67" spans="1:27" x14ac:dyDescent="0.25">
      <c r="A67" s="8">
        <v>9780838912287</v>
      </c>
      <c r="B67" s="2" t="s">
        <v>71</v>
      </c>
      <c r="C67" s="9">
        <v>41760</v>
      </c>
      <c r="D67" s="40">
        <f t="shared" si="0"/>
        <v>1261</v>
      </c>
      <c r="E67" s="27">
        <f t="shared" si="1"/>
        <v>51201.810000000005</v>
      </c>
      <c r="F67" s="58">
        <v>12</v>
      </c>
      <c r="G67" s="45">
        <v>457</v>
      </c>
      <c r="H67" s="52">
        <f t="shared" si="10"/>
        <v>8</v>
      </c>
      <c r="I67" s="11">
        <f t="shared" si="3"/>
        <v>388</v>
      </c>
      <c r="J67" s="40">
        <f t="shared" si="8"/>
        <v>1253</v>
      </c>
      <c r="K67" s="27">
        <f t="shared" si="9"/>
        <v>50813.810000000005</v>
      </c>
      <c r="L67" s="40">
        <f t="shared" si="4"/>
        <v>1249</v>
      </c>
      <c r="M67" s="41">
        <f t="shared" si="5"/>
        <v>50744.810000000005</v>
      </c>
      <c r="N67" s="26">
        <f t="shared" si="6"/>
        <v>1221</v>
      </c>
      <c r="O67" s="27">
        <f t="shared" si="7"/>
        <v>50183.810000000005</v>
      </c>
      <c r="P67" s="44">
        <v>4</v>
      </c>
      <c r="Q67" s="45">
        <v>69</v>
      </c>
      <c r="R67" s="34">
        <v>28</v>
      </c>
      <c r="S67" s="31">
        <v>561</v>
      </c>
      <c r="T67" s="30">
        <v>72</v>
      </c>
      <c r="U67" s="31">
        <v>2400</v>
      </c>
      <c r="V67" s="23">
        <f>IFERROR(INDEX('[1]PBD Lifetime'!G:G,MATCH('[1]Sales LITA Publications'!A67,'[1]PBD Lifetime'!J:J,0)),0)+IFERROR(VLOOKUP(A67,'[1]All BK'!$A$1:$D$23,3,FALSE),0)</f>
        <v>1149</v>
      </c>
      <c r="W67" s="21">
        <f>IFERROR(INDEX('[1]PBD Lifetime'!F:F,MATCH('[1]Sales LITA Publications'!A67,'[1]PBD Lifetime'!J:J,0)),0)+IFERROR(VLOOKUP(A67,'[1]All BK'!$A$1:$D$23,4,FALSE),0)</f>
        <v>47783.810000000005</v>
      </c>
      <c r="X67" s="10">
        <v>112</v>
      </c>
      <c r="Y67" s="12">
        <v>4687.32</v>
      </c>
      <c r="Z67" s="10">
        <v>267</v>
      </c>
      <c r="AA67" s="12">
        <v>12656.7</v>
      </c>
    </row>
    <row r="68" spans="1:27" x14ac:dyDescent="0.25">
      <c r="A68" s="8">
        <v>74002287</v>
      </c>
      <c r="B68" s="2" t="s">
        <v>72</v>
      </c>
      <c r="C68" s="9">
        <v>41760</v>
      </c>
      <c r="D68" s="40">
        <f t="shared" si="0"/>
        <v>125</v>
      </c>
      <c r="E68" s="27">
        <f t="shared" si="1"/>
        <v>2763.07</v>
      </c>
      <c r="F68" s="58">
        <v>1</v>
      </c>
      <c r="G68" s="45">
        <v>0</v>
      </c>
      <c r="H68" s="52">
        <f t="shared" si="10"/>
        <v>0</v>
      </c>
      <c r="I68" s="11">
        <f t="shared" si="3"/>
        <v>0</v>
      </c>
      <c r="J68" s="40">
        <f t="shared" si="8"/>
        <v>125</v>
      </c>
      <c r="K68" s="27">
        <f t="shared" si="9"/>
        <v>2763.07</v>
      </c>
      <c r="L68" s="40">
        <f t="shared" si="4"/>
        <v>124</v>
      </c>
      <c r="M68" s="41">
        <f t="shared" si="5"/>
        <v>2763.07</v>
      </c>
      <c r="N68" s="26">
        <f t="shared" si="6"/>
        <v>124</v>
      </c>
      <c r="O68" s="27">
        <f t="shared" si="7"/>
        <v>2763.07</v>
      </c>
      <c r="P68" s="44">
        <v>1</v>
      </c>
      <c r="Q68" s="45">
        <v>0</v>
      </c>
      <c r="R68" s="34">
        <v>0</v>
      </c>
      <c r="S68" s="31">
        <v>0</v>
      </c>
      <c r="T68" s="30">
        <v>19</v>
      </c>
      <c r="U68" s="31">
        <v>386</v>
      </c>
      <c r="V68" s="23">
        <f>IFERROR(INDEX('[1]PBD Lifetime'!G:G,MATCH('[1]Sales LITA Publications'!A68,'[1]PBD Lifetime'!J:J,0)),0)+IFERROR(VLOOKUP(A68,'[1]All BK'!$A$1:$D$23,3,FALSE),0)</f>
        <v>105</v>
      </c>
      <c r="W68" s="21">
        <f>IFERROR(INDEX('[1]PBD Lifetime'!F:F,MATCH('[1]Sales LITA Publications'!A68,'[1]PBD Lifetime'!J:J,0)),0)+IFERROR(VLOOKUP(A68,'[1]All BK'!$A$1:$D$23,4,FALSE),0)</f>
        <v>2377.0700000000002</v>
      </c>
      <c r="X68" s="10">
        <v>63</v>
      </c>
      <c r="Y68" s="12">
        <v>1709.12</v>
      </c>
      <c r="Z68" s="10">
        <v>19</v>
      </c>
      <c r="AA68" s="12">
        <v>563.04</v>
      </c>
    </row>
    <row r="69" spans="1:27" x14ac:dyDescent="0.25">
      <c r="A69" s="8">
        <v>77002287</v>
      </c>
      <c r="B69" s="2" t="s">
        <v>73</v>
      </c>
      <c r="C69" s="9">
        <v>41760</v>
      </c>
      <c r="D69" s="40">
        <f t="shared" ref="D69:D79" si="11">J69+H69</f>
        <v>6</v>
      </c>
      <c r="E69" s="27">
        <f t="shared" ref="E69:E79" si="12">I69+K69</f>
        <v>484</v>
      </c>
      <c r="F69" s="58">
        <v>1</v>
      </c>
      <c r="G69" s="45">
        <v>74</v>
      </c>
      <c r="H69" s="52">
        <f t="shared" si="10"/>
        <v>0</v>
      </c>
      <c r="I69" s="11">
        <f t="shared" ref="I69:I79" si="13">G69-Q69</f>
        <v>0</v>
      </c>
      <c r="J69" s="40">
        <f t="shared" si="8"/>
        <v>6</v>
      </c>
      <c r="K69" s="27">
        <f t="shared" si="9"/>
        <v>484</v>
      </c>
      <c r="L69" s="40">
        <f t="shared" ref="L69:L80" si="14">R69+N69</f>
        <v>5</v>
      </c>
      <c r="M69" s="41">
        <f t="shared" ref="M69:M80" si="15">S69+O69</f>
        <v>410</v>
      </c>
      <c r="N69" s="26">
        <f t="shared" ref="N69:N79" si="16">V69+T69</f>
        <v>5</v>
      </c>
      <c r="O69" s="27">
        <f t="shared" ref="O69:O79" si="17">W69+U69</f>
        <v>410</v>
      </c>
      <c r="P69" s="44">
        <v>1</v>
      </c>
      <c r="Q69" s="45">
        <v>74</v>
      </c>
      <c r="R69" s="34">
        <v>0</v>
      </c>
      <c r="S69" s="31">
        <v>0</v>
      </c>
      <c r="T69" s="30">
        <v>1</v>
      </c>
      <c r="U69" s="31">
        <v>82</v>
      </c>
      <c r="V69" s="23">
        <f>IFERROR(INDEX('[1]PBD Lifetime'!G:G,MATCH('[1]Sales LITA Publications'!A69,'[1]PBD Lifetime'!J:J,0)),0)+IFERROR(VLOOKUP(A69,'[1]All BK'!$A$1:$D$23,3,FALSE),0)</f>
        <v>4</v>
      </c>
      <c r="W69" s="21">
        <f>IFERROR(INDEX('[1]PBD Lifetime'!F:F,MATCH('[1]Sales LITA Publications'!A69,'[1]PBD Lifetime'!J:J,0)),0)+IFERROR(VLOOKUP(A69,'[1]All BK'!$A$1:$D$23,4,FALSE),0)</f>
        <v>328</v>
      </c>
      <c r="X69" s="10">
        <v>0</v>
      </c>
      <c r="Y69" s="12">
        <v>0</v>
      </c>
      <c r="Z69" s="10">
        <v>3</v>
      </c>
      <c r="AA69" s="12">
        <v>246</v>
      </c>
    </row>
    <row r="70" spans="1:27" x14ac:dyDescent="0.25">
      <c r="A70" s="8">
        <v>9780838912355</v>
      </c>
      <c r="B70" s="2" t="s">
        <v>74</v>
      </c>
      <c r="C70" s="9">
        <v>41821</v>
      </c>
      <c r="D70" s="40">
        <f t="shared" si="11"/>
        <v>272</v>
      </c>
      <c r="E70" s="27">
        <f t="shared" si="12"/>
        <v>12060.499999999998</v>
      </c>
      <c r="F70" s="58">
        <v>3</v>
      </c>
      <c r="G70" s="45">
        <v>9</v>
      </c>
      <c r="H70" s="52">
        <f t="shared" si="10"/>
        <v>1</v>
      </c>
      <c r="I70" s="11">
        <f t="shared" si="13"/>
        <v>4</v>
      </c>
      <c r="J70" s="40">
        <f t="shared" ref="J70:J79" si="18">P70+L70</f>
        <v>271</v>
      </c>
      <c r="K70" s="27">
        <f t="shared" ref="K70:K80" si="19">Q70+M70</f>
        <v>12056.499999999998</v>
      </c>
      <c r="L70" s="40">
        <f t="shared" si="14"/>
        <v>269</v>
      </c>
      <c r="M70" s="41">
        <f t="shared" si="15"/>
        <v>12051.499999999998</v>
      </c>
      <c r="N70" s="26">
        <f t="shared" si="16"/>
        <v>262</v>
      </c>
      <c r="O70" s="27">
        <f t="shared" si="17"/>
        <v>12020.499999999998</v>
      </c>
      <c r="P70" s="44">
        <v>2</v>
      </c>
      <c r="Q70" s="45">
        <v>5</v>
      </c>
      <c r="R70" s="34">
        <v>7</v>
      </c>
      <c r="S70" s="31">
        <v>31</v>
      </c>
      <c r="T70" s="30">
        <v>9</v>
      </c>
      <c r="U70" s="31">
        <v>178</v>
      </c>
      <c r="V70" s="23">
        <f>IFERROR(INDEX('[1]PBD Lifetime'!G:G,MATCH('[1]Sales LITA Publications'!A70,'[1]PBD Lifetime'!J:J,0)),0)+IFERROR(VLOOKUP(A70,'[1]All BK'!$A$1:$D$23,3,FALSE),0)</f>
        <v>253</v>
      </c>
      <c r="W70" s="21">
        <f>IFERROR(INDEX('[1]PBD Lifetime'!F:F,MATCH('[1]Sales LITA Publications'!A70,'[1]PBD Lifetime'!J:J,0)),0)+IFERROR(VLOOKUP(A70,'[1]All BK'!$A$1:$D$23,4,FALSE),0)</f>
        <v>11842.499999999998</v>
      </c>
      <c r="X70" s="10">
        <v>-2</v>
      </c>
      <c r="Y70" s="12">
        <v>-449.78</v>
      </c>
      <c r="Z70" s="10">
        <v>70</v>
      </c>
      <c r="AA70" s="12">
        <v>2557.44</v>
      </c>
    </row>
    <row r="71" spans="1:27" x14ac:dyDescent="0.25">
      <c r="A71" s="8">
        <v>74002355</v>
      </c>
      <c r="B71" s="2" t="s">
        <v>75</v>
      </c>
      <c r="C71" s="9">
        <v>41821</v>
      </c>
      <c r="D71" s="40">
        <f t="shared" si="11"/>
        <v>19</v>
      </c>
      <c r="E71" s="27">
        <f t="shared" si="12"/>
        <v>250.73</v>
      </c>
      <c r="F71" s="58">
        <v>0</v>
      </c>
      <c r="G71" s="45">
        <v>0</v>
      </c>
      <c r="H71" s="52">
        <f t="shared" si="10"/>
        <v>0</v>
      </c>
      <c r="I71" s="11">
        <f t="shared" si="13"/>
        <v>0</v>
      </c>
      <c r="J71" s="40">
        <f t="shared" si="18"/>
        <v>19</v>
      </c>
      <c r="K71" s="27">
        <f t="shared" si="19"/>
        <v>250.73</v>
      </c>
      <c r="L71" s="40">
        <f t="shared" si="14"/>
        <v>19</v>
      </c>
      <c r="M71" s="41">
        <f t="shared" si="15"/>
        <v>250.73</v>
      </c>
      <c r="N71" s="26">
        <f t="shared" si="16"/>
        <v>19</v>
      </c>
      <c r="O71" s="27">
        <f t="shared" si="17"/>
        <v>250.73</v>
      </c>
      <c r="P71" s="44">
        <v>0</v>
      </c>
      <c r="Q71" s="45">
        <v>0</v>
      </c>
      <c r="R71" s="34">
        <v>0</v>
      </c>
      <c r="S71" s="31">
        <v>0</v>
      </c>
      <c r="T71" s="30">
        <v>4</v>
      </c>
      <c r="U71" s="31">
        <v>39</v>
      </c>
      <c r="V71" s="23">
        <f>IFERROR(INDEX('[1]PBD Lifetime'!G:G,MATCH('[1]Sales LITA Publications'!A71,'[1]PBD Lifetime'!J:J,0)),0)+IFERROR(VLOOKUP(A71,'[1]All BK'!$A$1:$D$23,3,FALSE),0)</f>
        <v>15</v>
      </c>
      <c r="W71" s="21">
        <f>IFERROR(INDEX('[1]PBD Lifetime'!F:F,MATCH('[1]Sales LITA Publications'!A71,'[1]PBD Lifetime'!J:J,0)),0)+IFERROR(VLOOKUP(A71,'[1]All BK'!$A$1:$D$23,4,FALSE),0)</f>
        <v>211.73</v>
      </c>
      <c r="X71" s="10">
        <v>7</v>
      </c>
      <c r="Y71" s="12">
        <v>114</v>
      </c>
      <c r="Z71" s="10">
        <v>4</v>
      </c>
      <c r="AA71" s="12">
        <v>60</v>
      </c>
    </row>
    <row r="72" spans="1:27" x14ac:dyDescent="0.25">
      <c r="A72" s="8">
        <v>77002355</v>
      </c>
      <c r="B72" s="2" t="s">
        <v>76</v>
      </c>
      <c r="C72" s="9">
        <v>41821</v>
      </c>
      <c r="D72" s="40">
        <f t="shared" si="11"/>
        <v>0</v>
      </c>
      <c r="E72" s="27">
        <f t="shared" si="12"/>
        <v>0</v>
      </c>
      <c r="F72" s="58">
        <v>0</v>
      </c>
      <c r="G72" s="45">
        <v>0</v>
      </c>
      <c r="H72" s="52">
        <f t="shared" si="10"/>
        <v>0</v>
      </c>
      <c r="I72" s="11">
        <f t="shared" si="13"/>
        <v>0</v>
      </c>
      <c r="J72" s="40">
        <f t="shared" si="18"/>
        <v>0</v>
      </c>
      <c r="K72" s="27">
        <f t="shared" si="19"/>
        <v>0</v>
      </c>
      <c r="L72" s="40">
        <f t="shared" si="14"/>
        <v>0</v>
      </c>
      <c r="M72" s="41">
        <f t="shared" si="15"/>
        <v>0</v>
      </c>
      <c r="N72" s="26">
        <f t="shared" si="16"/>
        <v>0</v>
      </c>
      <c r="O72" s="27">
        <f t="shared" si="17"/>
        <v>0</v>
      </c>
      <c r="P72" s="44">
        <v>0</v>
      </c>
      <c r="Q72" s="45">
        <v>0</v>
      </c>
      <c r="R72" s="34">
        <v>0</v>
      </c>
      <c r="S72" s="31">
        <v>0</v>
      </c>
      <c r="T72" s="30">
        <v>0</v>
      </c>
      <c r="U72" s="31">
        <v>0</v>
      </c>
      <c r="V72" s="23">
        <f>IFERROR(INDEX('[1]PBD Lifetime'!G:G,MATCH('[1]Sales LITA Publications'!A72,'[1]PBD Lifetime'!J:J,0)),0)+IFERROR(VLOOKUP(A72,'[1]All BK'!$A$1:$D$23,3,FALSE),0)</f>
        <v>0</v>
      </c>
      <c r="W72" s="21">
        <f>IFERROR(INDEX('[1]PBD Lifetime'!F:F,MATCH('[1]Sales LITA Publications'!A72,'[1]PBD Lifetime'!J:J,0)),0)+IFERROR(VLOOKUP(A72,'[1]All BK'!$A$1:$D$23,4,FALSE),0)</f>
        <v>0</v>
      </c>
      <c r="X72" s="10">
        <v>0</v>
      </c>
      <c r="Y72" s="12">
        <v>0</v>
      </c>
      <c r="Z72" s="10">
        <v>0</v>
      </c>
      <c r="AA72" s="12">
        <v>0</v>
      </c>
    </row>
    <row r="73" spans="1:27" x14ac:dyDescent="0.25">
      <c r="A73" s="8">
        <v>9780838913017</v>
      </c>
      <c r="B73" s="2" t="s">
        <v>77</v>
      </c>
      <c r="C73" s="9">
        <v>42005</v>
      </c>
      <c r="D73" s="40">
        <f t="shared" si="11"/>
        <v>255</v>
      </c>
      <c r="E73" s="27">
        <f t="shared" si="12"/>
        <v>13405.5</v>
      </c>
      <c r="F73" s="58">
        <v>1</v>
      </c>
      <c r="G73" s="45">
        <v>49</v>
      </c>
      <c r="H73" s="52">
        <f t="shared" si="10"/>
        <v>0</v>
      </c>
      <c r="I73" s="11">
        <f t="shared" si="13"/>
        <v>0</v>
      </c>
      <c r="J73" s="40">
        <f t="shared" si="18"/>
        <v>255</v>
      </c>
      <c r="K73" s="27">
        <f t="shared" si="19"/>
        <v>13405.5</v>
      </c>
      <c r="L73" s="40">
        <f t="shared" si="14"/>
        <v>254</v>
      </c>
      <c r="M73" s="41">
        <f t="shared" si="15"/>
        <v>13356.5</v>
      </c>
      <c r="N73" s="26">
        <f t="shared" si="16"/>
        <v>246</v>
      </c>
      <c r="O73" s="27">
        <f t="shared" si="17"/>
        <v>13063.5</v>
      </c>
      <c r="P73" s="44">
        <v>1</v>
      </c>
      <c r="Q73" s="45">
        <v>49</v>
      </c>
      <c r="R73" s="34">
        <v>8</v>
      </c>
      <c r="S73" s="31">
        <v>293</v>
      </c>
      <c r="T73" s="30">
        <v>8</v>
      </c>
      <c r="U73" s="31">
        <v>336</v>
      </c>
      <c r="V73" s="23">
        <f>IFERROR(INDEX('[1]PBD Lifetime'!G:G,MATCH('[1]Sales LITA Publications'!A73,'[1]PBD Lifetime'!J:J,0)),0)+IFERROR(VLOOKUP(A73,'[1]All BK'!$A$1:$D$23,3,FALSE),0)</f>
        <v>238</v>
      </c>
      <c r="W73" s="21">
        <f>IFERROR(INDEX('[1]PBD Lifetime'!F:F,MATCH('[1]Sales LITA Publications'!A73,'[1]PBD Lifetime'!J:J,0)),0)+IFERROR(VLOOKUP(A73,'[1]All BK'!$A$1:$D$23,4,FALSE),0)</f>
        <v>12727.5</v>
      </c>
      <c r="X73" s="10">
        <v>27</v>
      </c>
      <c r="Y73" s="12">
        <v>635</v>
      </c>
      <c r="Z73" s="10">
        <v>208</v>
      </c>
      <c r="AA73" s="12">
        <v>11437</v>
      </c>
    </row>
    <row r="74" spans="1:27" x14ac:dyDescent="0.25">
      <c r="A74" s="8">
        <v>9780838913147</v>
      </c>
      <c r="B74" s="2" t="s">
        <v>78</v>
      </c>
      <c r="C74" s="9">
        <v>42064</v>
      </c>
      <c r="D74" s="40">
        <f t="shared" si="11"/>
        <v>350</v>
      </c>
      <c r="E74" s="27">
        <f t="shared" si="12"/>
        <v>17332.88</v>
      </c>
      <c r="F74" s="58">
        <v>5</v>
      </c>
      <c r="G74" s="45">
        <v>176</v>
      </c>
      <c r="H74" s="52">
        <f t="shared" si="10"/>
        <v>0</v>
      </c>
      <c r="I74" s="11">
        <f t="shared" si="13"/>
        <v>0</v>
      </c>
      <c r="J74" s="40">
        <f t="shared" si="18"/>
        <v>350</v>
      </c>
      <c r="K74" s="27">
        <f t="shared" si="19"/>
        <v>17332.88</v>
      </c>
      <c r="L74" s="40">
        <f t="shared" si="14"/>
        <v>345</v>
      </c>
      <c r="M74" s="41">
        <f t="shared" si="15"/>
        <v>17156.88</v>
      </c>
      <c r="N74" s="26">
        <f t="shared" si="16"/>
        <v>333</v>
      </c>
      <c r="O74" s="27">
        <f t="shared" si="17"/>
        <v>16833.88</v>
      </c>
      <c r="P74" s="44">
        <v>5</v>
      </c>
      <c r="Q74" s="45">
        <v>176</v>
      </c>
      <c r="R74" s="34">
        <v>12</v>
      </c>
      <c r="S74" s="31">
        <v>323</v>
      </c>
      <c r="T74" s="30">
        <v>17</v>
      </c>
      <c r="U74" s="31">
        <v>548</v>
      </c>
      <c r="V74" s="23">
        <f>IFERROR(INDEX('[1]PBD Lifetime'!G:G,MATCH('[1]Sales LITA Publications'!A74,'[1]PBD Lifetime'!J:J,0)),0)+IFERROR(VLOOKUP(A74,'[1]All BK'!$A$1:$D$23,3,FALSE),0)</f>
        <v>316</v>
      </c>
      <c r="W74" s="21">
        <f>IFERROR(INDEX('[1]PBD Lifetime'!F:F,MATCH('[1]Sales LITA Publications'!A74,'[1]PBD Lifetime'!J:J,0)),0)+IFERROR(VLOOKUP(A74,'[1]All BK'!$A$1:$D$23,4,FALSE),0)</f>
        <v>16285.880000000001</v>
      </c>
      <c r="X74" s="10">
        <v>74</v>
      </c>
      <c r="Y74" s="12">
        <v>3501.71</v>
      </c>
      <c r="Z74" s="10">
        <v>236</v>
      </c>
      <c r="AA74" s="12">
        <v>12488.26</v>
      </c>
    </row>
    <row r="75" spans="1:27" x14ac:dyDescent="0.25">
      <c r="A75" s="8">
        <v>74003147</v>
      </c>
      <c r="B75" s="2" t="s">
        <v>79</v>
      </c>
      <c r="C75" s="9">
        <v>42064</v>
      </c>
      <c r="D75" s="40">
        <f t="shared" si="11"/>
        <v>12</v>
      </c>
      <c r="E75" s="27">
        <f t="shared" si="12"/>
        <v>192.24</v>
      </c>
      <c r="F75" s="58">
        <v>0</v>
      </c>
      <c r="G75" s="45">
        <v>0</v>
      </c>
      <c r="H75" s="52">
        <f t="shared" si="10"/>
        <v>0</v>
      </c>
      <c r="I75" s="11">
        <f t="shared" si="13"/>
        <v>0</v>
      </c>
      <c r="J75" s="40">
        <f t="shared" si="18"/>
        <v>12</v>
      </c>
      <c r="K75" s="27">
        <f t="shared" si="19"/>
        <v>192.24</v>
      </c>
      <c r="L75" s="40">
        <f t="shared" si="14"/>
        <v>12</v>
      </c>
      <c r="M75" s="41">
        <f t="shared" si="15"/>
        <v>192.24</v>
      </c>
      <c r="N75" s="26">
        <f t="shared" si="16"/>
        <v>12</v>
      </c>
      <c r="O75" s="27">
        <f t="shared" si="17"/>
        <v>192.24</v>
      </c>
      <c r="P75" s="44">
        <v>0</v>
      </c>
      <c r="Q75" s="45">
        <v>0</v>
      </c>
      <c r="R75" s="34">
        <v>0</v>
      </c>
      <c r="S75" s="31">
        <v>0</v>
      </c>
      <c r="T75" s="30">
        <v>1</v>
      </c>
      <c r="U75" s="31">
        <v>4</v>
      </c>
      <c r="V75" s="23">
        <f>IFERROR(INDEX('[1]PBD Lifetime'!G:G,MATCH('[1]Sales LITA Publications'!A75,'[1]PBD Lifetime'!J:J,0)),0)+IFERROR(VLOOKUP(A75,'[1]All BK'!$A$1:$D$23,3,FALSE),0)</f>
        <v>11</v>
      </c>
      <c r="W75" s="21">
        <f>IFERROR(INDEX('[1]PBD Lifetime'!F:F,MATCH('[1]Sales LITA Publications'!A75,'[1]PBD Lifetime'!J:J,0)),0)+IFERROR(VLOOKUP(A75,'[1]All BK'!$A$1:$D$23,4,FALSE),0)</f>
        <v>188.24</v>
      </c>
      <c r="X75" s="10">
        <v>8</v>
      </c>
      <c r="Y75" s="12">
        <v>184.34</v>
      </c>
      <c r="Z75" s="10">
        <v>0</v>
      </c>
      <c r="AA75" s="12">
        <v>0</v>
      </c>
    </row>
    <row r="76" spans="1:27" x14ac:dyDescent="0.25">
      <c r="A76" s="8">
        <v>77003147</v>
      </c>
      <c r="B76" s="2" t="s">
        <v>80</v>
      </c>
      <c r="C76" s="9">
        <v>42064</v>
      </c>
      <c r="D76" s="40">
        <f t="shared" si="11"/>
        <v>2</v>
      </c>
      <c r="E76" s="27">
        <f t="shared" si="12"/>
        <v>152</v>
      </c>
      <c r="F76" s="58">
        <v>0</v>
      </c>
      <c r="G76" s="45">
        <v>0</v>
      </c>
      <c r="H76" s="52">
        <f t="shared" si="10"/>
        <v>0</v>
      </c>
      <c r="I76" s="11">
        <f t="shared" si="13"/>
        <v>0</v>
      </c>
      <c r="J76" s="40">
        <f t="shared" si="18"/>
        <v>2</v>
      </c>
      <c r="K76" s="27">
        <f t="shared" si="19"/>
        <v>152</v>
      </c>
      <c r="L76" s="40">
        <f t="shared" si="14"/>
        <v>2</v>
      </c>
      <c r="M76" s="41">
        <f t="shared" si="15"/>
        <v>152</v>
      </c>
      <c r="N76" s="26">
        <f t="shared" si="16"/>
        <v>2</v>
      </c>
      <c r="O76" s="27">
        <f t="shared" si="17"/>
        <v>152</v>
      </c>
      <c r="P76" s="44">
        <v>0</v>
      </c>
      <c r="Q76" s="45">
        <v>0</v>
      </c>
      <c r="R76" s="34">
        <v>0</v>
      </c>
      <c r="S76" s="31">
        <v>0</v>
      </c>
      <c r="T76" s="30">
        <v>0</v>
      </c>
      <c r="U76" s="31">
        <v>0</v>
      </c>
      <c r="V76" s="23">
        <f>IFERROR(INDEX('[1]PBD Lifetime'!G:G,MATCH('[1]Sales LITA Publications'!A76,'[1]PBD Lifetime'!J:J,0)),0)+IFERROR(VLOOKUP(A76,'[1]All BK'!$A$1:$D$23,3,FALSE),0)</f>
        <v>2</v>
      </c>
      <c r="W76" s="21">
        <f>IFERROR(INDEX('[1]PBD Lifetime'!F:F,MATCH('[1]Sales LITA Publications'!A76,'[1]PBD Lifetime'!J:J,0)),0)+IFERROR(VLOOKUP(A76,'[1]All BK'!$A$1:$D$23,4,FALSE),0)</f>
        <v>152</v>
      </c>
      <c r="X76" s="10">
        <v>0</v>
      </c>
      <c r="Y76" s="12">
        <v>0</v>
      </c>
      <c r="Z76" s="10">
        <v>0</v>
      </c>
      <c r="AA76" s="12">
        <v>0</v>
      </c>
    </row>
    <row r="77" spans="1:27" x14ac:dyDescent="0.25">
      <c r="A77" s="8">
        <v>9780838913154</v>
      </c>
      <c r="B77" s="2" t="s">
        <v>81</v>
      </c>
      <c r="C77" s="9">
        <v>42095</v>
      </c>
      <c r="D77" s="40">
        <f t="shared" si="11"/>
        <v>738</v>
      </c>
      <c r="E77" s="27">
        <f t="shared" si="12"/>
        <v>27012.900000000038</v>
      </c>
      <c r="F77" s="58">
        <v>9</v>
      </c>
      <c r="G77" s="45">
        <v>194</v>
      </c>
      <c r="H77" s="52">
        <f t="shared" si="10"/>
        <v>4</v>
      </c>
      <c r="I77" s="11">
        <f t="shared" si="13"/>
        <v>112</v>
      </c>
      <c r="J77" s="40">
        <f t="shared" si="18"/>
        <v>734</v>
      </c>
      <c r="K77" s="27">
        <f t="shared" si="19"/>
        <v>26900.900000000038</v>
      </c>
      <c r="L77" s="40">
        <f t="shared" si="14"/>
        <v>729</v>
      </c>
      <c r="M77" s="41">
        <f t="shared" si="15"/>
        <v>26818.900000000038</v>
      </c>
      <c r="N77" s="26">
        <f t="shared" si="16"/>
        <v>719</v>
      </c>
      <c r="O77" s="27">
        <f t="shared" si="17"/>
        <v>26673.900000000038</v>
      </c>
      <c r="P77" s="44">
        <v>5</v>
      </c>
      <c r="Q77" s="45">
        <v>82</v>
      </c>
      <c r="R77" s="34">
        <v>10</v>
      </c>
      <c r="S77" s="31">
        <v>145</v>
      </c>
      <c r="T77" s="30">
        <v>23</v>
      </c>
      <c r="U77" s="31">
        <v>673</v>
      </c>
      <c r="V77" s="23">
        <f>IFERROR(INDEX('[1]PBD Lifetime'!G:G,MATCH('[1]Sales LITA Publications'!A77,'[1]PBD Lifetime'!J:J,0)),0)+IFERROR(VLOOKUP(A77,'[1]All BK'!$A$1:$D$23,3,FALSE),0)</f>
        <v>696</v>
      </c>
      <c r="W77" s="21">
        <f>IFERROR(INDEX('[1]PBD Lifetime'!F:F,MATCH('[1]Sales LITA Publications'!A77,'[1]PBD Lifetime'!J:J,0)),0)+IFERROR(VLOOKUP(A77,'[1]All BK'!$A$1:$D$23,4,FALSE),0)</f>
        <v>26000.900000000038</v>
      </c>
      <c r="X77" s="10">
        <v>49</v>
      </c>
      <c r="Y77" s="12">
        <v>2377.15</v>
      </c>
      <c r="Z77" s="10">
        <v>633</v>
      </c>
      <c r="AA77" s="12">
        <v>23210.55</v>
      </c>
    </row>
    <row r="78" spans="1:27" x14ac:dyDescent="0.25">
      <c r="A78" s="8">
        <v>74003154</v>
      </c>
      <c r="B78" s="2" t="s">
        <v>82</v>
      </c>
      <c r="C78" s="9">
        <v>42095</v>
      </c>
      <c r="D78" s="40">
        <f t="shared" si="11"/>
        <v>35</v>
      </c>
      <c r="E78" s="27">
        <f t="shared" si="12"/>
        <v>749.25</v>
      </c>
      <c r="F78" s="58">
        <v>0</v>
      </c>
      <c r="G78" s="45">
        <v>0</v>
      </c>
      <c r="H78" s="52">
        <f t="shared" si="10"/>
        <v>0</v>
      </c>
      <c r="I78" s="11">
        <f t="shared" si="13"/>
        <v>0</v>
      </c>
      <c r="J78" s="40">
        <f t="shared" si="18"/>
        <v>35</v>
      </c>
      <c r="K78" s="27">
        <f t="shared" si="19"/>
        <v>749.25</v>
      </c>
      <c r="L78" s="40">
        <f t="shared" si="14"/>
        <v>35</v>
      </c>
      <c r="M78" s="41">
        <f t="shared" si="15"/>
        <v>749.25</v>
      </c>
      <c r="N78" s="26">
        <f t="shared" si="16"/>
        <v>35</v>
      </c>
      <c r="O78" s="27">
        <f t="shared" si="17"/>
        <v>749.25</v>
      </c>
      <c r="P78" s="44">
        <v>0</v>
      </c>
      <c r="Q78" s="45">
        <v>0</v>
      </c>
      <c r="R78" s="34">
        <v>0</v>
      </c>
      <c r="S78" s="31">
        <v>0</v>
      </c>
      <c r="T78" s="30">
        <v>4</v>
      </c>
      <c r="U78" s="31">
        <v>57</v>
      </c>
      <c r="V78" s="23">
        <f>IFERROR(INDEX('[1]PBD Lifetime'!G:G,MATCH('[1]Sales LITA Publications'!A78,'[1]PBD Lifetime'!J:J,0)),0)+IFERROR(VLOOKUP(A78,'[1]All BK'!$A$1:$D$23,3,FALSE),0)</f>
        <v>31</v>
      </c>
      <c r="W78" s="21">
        <f>IFERROR(INDEX('[1]PBD Lifetime'!F:F,MATCH('[1]Sales LITA Publications'!A78,'[1]PBD Lifetime'!J:J,0)),0)+IFERROR(VLOOKUP(A78,'[1]All BK'!$A$1:$D$23,4,FALSE),0)</f>
        <v>692.25</v>
      </c>
      <c r="X78" s="10">
        <v>25</v>
      </c>
      <c r="Y78" s="12">
        <v>600</v>
      </c>
      <c r="Z78" s="10">
        <v>2</v>
      </c>
      <c r="AA78" s="12">
        <v>35</v>
      </c>
    </row>
    <row r="79" spans="1:27" x14ac:dyDescent="0.25">
      <c r="A79" s="8">
        <v>77003154</v>
      </c>
      <c r="B79" s="2" t="s">
        <v>83</v>
      </c>
      <c r="C79" s="9">
        <v>42095</v>
      </c>
      <c r="D79" s="40">
        <f t="shared" si="11"/>
        <v>0</v>
      </c>
      <c r="E79" s="27">
        <f t="shared" si="12"/>
        <v>0</v>
      </c>
      <c r="F79" s="58">
        <v>0</v>
      </c>
      <c r="G79" s="45">
        <v>0</v>
      </c>
      <c r="H79" s="52">
        <f t="shared" si="10"/>
        <v>0</v>
      </c>
      <c r="I79" s="11">
        <f t="shared" si="13"/>
        <v>0</v>
      </c>
      <c r="J79" s="40">
        <f t="shared" si="18"/>
        <v>0</v>
      </c>
      <c r="K79" s="27">
        <f t="shared" si="19"/>
        <v>0</v>
      </c>
      <c r="L79" s="40">
        <f t="shared" si="14"/>
        <v>0</v>
      </c>
      <c r="M79" s="41">
        <f t="shared" si="15"/>
        <v>0</v>
      </c>
      <c r="N79" s="26">
        <f t="shared" si="16"/>
        <v>0</v>
      </c>
      <c r="O79" s="27">
        <f t="shared" si="17"/>
        <v>0</v>
      </c>
      <c r="P79" s="44">
        <v>0</v>
      </c>
      <c r="Q79" s="45">
        <v>0</v>
      </c>
      <c r="R79" s="34">
        <v>0</v>
      </c>
      <c r="S79" s="31">
        <v>0</v>
      </c>
      <c r="T79" s="30">
        <v>0</v>
      </c>
      <c r="U79" s="31">
        <v>0</v>
      </c>
      <c r="V79" s="23">
        <f>IFERROR(INDEX('[1]PBD Lifetime'!G:G,MATCH('[1]Sales LITA Publications'!A79,'[1]PBD Lifetime'!J:J,0)),0)+IFERROR(VLOOKUP(A79,'[1]All BK'!$A$1:$D$23,3,FALSE),0)</f>
        <v>0</v>
      </c>
      <c r="W79" s="21">
        <f>IFERROR(INDEX('[1]PBD Lifetime'!F:F,MATCH('[1]Sales LITA Publications'!A79,'[1]PBD Lifetime'!J:J,0)),0)+IFERROR(VLOOKUP(A79,'[1]All BK'!$A$1:$D$23,4,FALSE),0)</f>
        <v>0</v>
      </c>
      <c r="X79" s="10">
        <v>0</v>
      </c>
      <c r="Y79" s="12">
        <v>0</v>
      </c>
      <c r="Z79" s="10">
        <v>0</v>
      </c>
      <c r="AA79" s="12">
        <v>0</v>
      </c>
    </row>
    <row r="80" spans="1:27" x14ac:dyDescent="0.25">
      <c r="A80" s="15"/>
      <c r="B80" s="3" t="s">
        <v>84</v>
      </c>
      <c r="C80" s="16"/>
      <c r="D80" s="40">
        <f>J80+H80</f>
        <v>34427</v>
      </c>
      <c r="E80" s="27">
        <f>K80+I80</f>
        <v>1401128.6099999999</v>
      </c>
      <c r="F80" s="59">
        <f>SUM(F4:F79)</f>
        <v>194</v>
      </c>
      <c r="G80" s="60">
        <f>SUM(G4:G79)</f>
        <v>4966</v>
      </c>
      <c r="H80" s="53">
        <f>SUM(H4:H79)</f>
        <v>78</v>
      </c>
      <c r="I80" s="51">
        <f>SUM(I4:I79)</f>
        <v>2458.6</v>
      </c>
      <c r="J80" s="61">
        <f>P80+L80</f>
        <v>34349</v>
      </c>
      <c r="K80" s="27">
        <f t="shared" si="19"/>
        <v>1398670.0099999998</v>
      </c>
      <c r="L80" s="40">
        <f t="shared" si="14"/>
        <v>34233</v>
      </c>
      <c r="M80" s="41">
        <f t="shared" si="15"/>
        <v>1396162.6099999999</v>
      </c>
      <c r="N80" s="84">
        <f t="shared" ref="N80:W80" si="20">SUM(N4:N79)</f>
        <v>33747</v>
      </c>
      <c r="O80" s="27">
        <f t="shared" si="20"/>
        <v>1385052.15</v>
      </c>
      <c r="P80" s="44">
        <f>SUM(P4:P79)</f>
        <v>116</v>
      </c>
      <c r="Q80" s="45">
        <f>SUM(Q4:Q79)</f>
        <v>2507.4</v>
      </c>
      <c r="R80" s="34">
        <f>SUM(R4:R79)</f>
        <v>486</v>
      </c>
      <c r="S80" s="31">
        <f>SUM(S4:S79)</f>
        <v>11110.46</v>
      </c>
      <c r="T80" s="30">
        <f t="shared" si="20"/>
        <v>720</v>
      </c>
      <c r="U80" s="31">
        <f t="shared" si="20"/>
        <v>22332</v>
      </c>
      <c r="V80" s="23">
        <f t="shared" si="20"/>
        <v>33027</v>
      </c>
      <c r="W80" s="21">
        <f t="shared" si="20"/>
        <v>1362720.15</v>
      </c>
      <c r="X80" s="10">
        <f t="shared" ref="X80:AA80" si="21">SUM(X4:X79)</f>
        <v>1437</v>
      </c>
      <c r="Y80" s="11">
        <f t="shared" si="21"/>
        <v>53226.75</v>
      </c>
      <c r="Z80" s="10">
        <f t="shared" si="21"/>
        <v>3545</v>
      </c>
      <c r="AA80" s="11">
        <f t="shared" si="21"/>
        <v>138098.06</v>
      </c>
    </row>
    <row r="81" spans="5:19" x14ac:dyDescent="0.25">
      <c r="S81" s="33"/>
    </row>
    <row r="82" spans="5:19" x14ac:dyDescent="0.25">
      <c r="E82" s="33"/>
    </row>
  </sheetData>
  <mergeCells count="14">
    <mergeCell ref="Z2:AA2"/>
    <mergeCell ref="A2:A3"/>
    <mergeCell ref="B2:B3"/>
    <mergeCell ref="C2:C3"/>
    <mergeCell ref="V2:W2"/>
    <mergeCell ref="T2:U2"/>
    <mergeCell ref="X2:Y2"/>
    <mergeCell ref="N2:O2"/>
    <mergeCell ref="R2:S2"/>
    <mergeCell ref="L2:M2"/>
    <mergeCell ref="P2:Q2"/>
    <mergeCell ref="J2:K2"/>
    <mergeCell ref="F2:G2"/>
    <mergeCell ref="D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Galus</dc:creator>
  <cp:lastModifiedBy>Margaret Galus</cp:lastModifiedBy>
  <dcterms:created xsi:type="dcterms:W3CDTF">2017-06-14T21:00:55Z</dcterms:created>
  <dcterms:modified xsi:type="dcterms:W3CDTF">2019-06-06T18:53:38Z</dcterms:modified>
</cp:coreProperties>
</file>