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Table of Content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4" sheetId="13" r:id="rId13"/>
    <sheet name="Sheet15" sheetId="14" r:id="rId14"/>
    <sheet name="Sheet16" sheetId="15" r:id="rId15"/>
    <sheet name="Sheet17" sheetId="16" r:id="rId16"/>
  </sheets>
  <definedNames>
    <definedName name="_xlnm.Print_Titles" localSheetId="1">Sheet2!$1:$16</definedName>
    <definedName name="_xlnm.Print_Titles" localSheetId="2">Sheet3!$1:$16</definedName>
    <definedName name="_xlnm.Print_Titles" localSheetId="3">Sheet4!$1:$16</definedName>
    <definedName name="_xlnm.Print_Titles" localSheetId="4">Sheet5!$1:$16</definedName>
    <definedName name="_xlnm.Print_Titles" localSheetId="5">Sheet6!$1:$16</definedName>
    <definedName name="_xlnm.Print_Titles" localSheetId="6">Sheet7!$1:$16</definedName>
    <definedName name="_xlnm.Print_Titles" localSheetId="7">Sheet8!$1:$16</definedName>
    <definedName name="_xlnm.Print_Titles" localSheetId="8">Sheet9!$1:$16</definedName>
    <definedName name="_xlnm.Print_Titles" localSheetId="9">Sheet10!$1:$16</definedName>
    <definedName name="_xlnm.Print_Titles" localSheetId="10">Sheet11!$1:$16</definedName>
    <definedName name="_xlnm.Print_Titles" localSheetId="11">Sheet12!$1:$16</definedName>
    <definedName name="_xlnm.Print_Titles" localSheetId="12">Sheet14!$1:$16</definedName>
    <definedName name="_xlnm.Print_Titles" localSheetId="13">Sheet15!$1:$16</definedName>
    <definedName name="_xlnm.Print_Titles" localSheetId="14">Sheet16!$1:$16</definedName>
    <definedName name="_xlnm.Print_Titles" localSheetId="15">Sheet17!$1:$16</definedName>
    <definedName name="_xlnm._FilterDatabase" localSheetId="0" hidden="1">'Table of Contents'!$B$6:$D$6</definedName>
  </definedNames>
  <calcPr fullCalcOnLoad="1"/>
</workbook>
</file>

<file path=xl/sharedStrings.xml><?xml version="1.0" encoding="utf-8"?>
<sst xmlns="http://schemas.openxmlformats.org/spreadsheetml/2006/main" count="1239" uniqueCount="147">
  <si>
    <t>(3000) BEGINNING NET ASSETS</t>
  </si>
  <si>
    <t>(4000) DUES/PERSONAL</t>
  </si>
  <si>
    <t>(4003) DUES/LIFE MEMBERS-CURRENT</t>
  </si>
  <si>
    <t>(4004) DUES/CNTNUNG MBRS &amp; DIV TRFR</t>
  </si>
  <si>
    <t>(400) Subtotal Dues</t>
  </si>
  <si>
    <t>(4142) ADVERTISING/CLASSIFIED</t>
  </si>
  <si>
    <t>(414) Subtotal Advertising</t>
  </si>
  <si>
    <t>(4200) REGISTRATION FEES</t>
  </si>
  <si>
    <t>(420) Subtotal Meetings and Conferences</t>
  </si>
  <si>
    <t>(4400) DONATIONS/HONORARIA</t>
  </si>
  <si>
    <t>(4421) ROYALTIES</t>
  </si>
  <si>
    <t>(440) Subtotal Misc.</t>
  </si>
  <si>
    <t>(40) Total Revenues</t>
  </si>
  <si>
    <t>(5000) SALARIES &amp; WAGES</t>
  </si>
  <si>
    <t>(5001) WAGES/TEMPORARY EMPLOYEES</t>
  </si>
  <si>
    <t>(5010) EMPLOYEE BENEFITS</t>
  </si>
  <si>
    <t>(5016) PROFESSIONAL MEMBERSHIPS</t>
  </si>
  <si>
    <t>(500) Payroll &amp; Related Expenses</t>
  </si>
  <si>
    <t>(5110) PROFESSIONAL SERVICES</t>
  </si>
  <si>
    <t>(5122) BANK S/C</t>
  </si>
  <si>
    <t>(5150) MESSENGER SERVICE</t>
  </si>
  <si>
    <t>(510) Outside Services</t>
  </si>
  <si>
    <t>(5210) TRANSPORTATION</t>
  </si>
  <si>
    <t>(5212) LODGING &amp; MEALS</t>
  </si>
  <si>
    <t>(5216) BUSINESS MEETINGS</t>
  </si>
  <si>
    <t>(520) Travel and Related Expenses</t>
  </si>
  <si>
    <t>(5302) MEAL FUNCTIONS</t>
  </si>
  <si>
    <t>(5304) SPEAKER/GUEST EXPENSE</t>
  </si>
  <si>
    <t>(5305) SPEAKER/GUEST HONORARIUM</t>
  </si>
  <si>
    <t>(5306) AWARDS</t>
  </si>
  <si>
    <t>(5308) SPECIAL TRANSPORTATION</t>
  </si>
  <si>
    <t>(5309) AUDIO/VISUAL EQUIPMENT RENTAL &amp; LABOR</t>
  </si>
  <si>
    <t>(530) Meetings and Conferences</t>
  </si>
  <si>
    <t>(5400) EDITORIAL/PROOFREADING/OUTSIDE</t>
  </si>
  <si>
    <t>(5402) PRINTING-OUTSIDE</t>
  </si>
  <si>
    <t>(5430) WEB OPERATING EXPENSES</t>
  </si>
  <si>
    <t>(5431) WEBINAR/WEBCASTS/WEB CE EXP</t>
  </si>
  <si>
    <t>(540) Publication Related Expenses</t>
  </si>
  <si>
    <t>(5500) SUPPLIES/OPERATING</t>
  </si>
  <si>
    <t>(5523) POSTAGE/E-MAIL</t>
  </si>
  <si>
    <t>(5530) DEPRECIATION F/E</t>
  </si>
  <si>
    <t>(5599) MISC EXPENSE</t>
  </si>
  <si>
    <t>(550) Operating Expenses</t>
  </si>
  <si>
    <t>(51) Total Direct Expenses</t>
  </si>
  <si>
    <t>(5901) IUT/CPU</t>
  </si>
  <si>
    <t>(5904) TRANSFER TO/FROM ENDOWMENT</t>
  </si>
  <si>
    <t>(5905) IUT/TELEPHONE</t>
  </si>
  <si>
    <t>(5909) IUT/DIST CTR</t>
  </si>
  <si>
    <t>(5910) IUT/REPRO CTR</t>
  </si>
  <si>
    <t>(5912) IUT-Copyediting/Proofreading</t>
  </si>
  <si>
    <t>(5940) IUT/REGISTRATION PROCESSING</t>
  </si>
  <si>
    <t>(590) IUT</t>
  </si>
  <si>
    <t>(52) Total Indirect Expenses</t>
  </si>
  <si>
    <t>(15) TOTAL EXPENSES BEFORE OH &amp; TAXES</t>
  </si>
  <si>
    <t>(10ContribMargin) CONTRIBUTION MARGIN</t>
  </si>
  <si>
    <t>(5911) IUT/OVERHEAD</t>
  </si>
  <si>
    <t>(OH&amp;TX) TOTAL OVERHEAD /TAXES</t>
  </si>
  <si>
    <t>(20A TOTAL EXPENSES LESS 5900) Total Expenses Less 5900 5950 5565 5490</t>
  </si>
  <si>
    <t>(31B Net Rev Exp) Net Revenue Expense Operations</t>
  </si>
  <si>
    <t>(34Net Revenue 5900 5950) 34Net Revenue 5900 5950 5565</t>
  </si>
  <si>
    <t>(41Ending Net Asset Balance) 41Ending Net Asset Balance</t>
  </si>
  <si>
    <t>Base</t>
  </si>
  <si>
    <t>Actual</t>
  </si>
  <si>
    <t>Budget</t>
  </si>
  <si>
    <t>Prior Year Actual</t>
  </si>
  <si>
    <t>Annual Budget</t>
  </si>
  <si>
    <t>Variance</t>
  </si>
  <si>
    <t>Variance %</t>
  </si>
  <si>
    <t>YTD</t>
  </si>
  <si>
    <t>Total Revenues</t>
  </si>
  <si>
    <t>Total Direct Expenses</t>
  </si>
  <si>
    <t>Total Expenses Before OH and Taxes</t>
  </si>
  <si>
    <t>Contribution Margin</t>
  </si>
  <si>
    <t>TOTAL EXPENSES</t>
  </si>
  <si>
    <t>Net Rev / (Expense) From Operations</t>
  </si>
  <si>
    <t/>
  </si>
  <si>
    <t xml:space="preserve">Net Rev / (Expense) </t>
  </si>
  <si>
    <t>Ending Net Asset Balance</t>
  </si>
  <si>
    <t>ddddddd</t>
  </si>
  <si>
    <t>November 2018</t>
  </si>
  <si>
    <t>2019M03</t>
  </si>
  <si>
    <t>Fund: OPERATING/DIVISIONS FUND (12): 12</t>
  </si>
  <si>
    <t>Unit_Project: LITA: 412</t>
  </si>
  <si>
    <t xml:space="preserve">Prior Year </t>
  </si>
  <si>
    <t>Year-To-Date</t>
  </si>
  <si>
    <t>American Library Association</t>
  </si>
  <si>
    <t>1/3/2019 9:37 AM</t>
  </si>
  <si>
    <t>Remaining</t>
  </si>
  <si>
    <t>Current Budget</t>
  </si>
  <si>
    <t>Performance Report</t>
  </si>
  <si>
    <t>Perf NCv1.1</t>
  </si>
  <si>
    <t>Owner:</t>
  </si>
  <si>
    <t>Jenny Levine</t>
  </si>
  <si>
    <t>Date:</t>
  </si>
  <si>
    <t>1/3/2019 9:37:12 AM</t>
  </si>
  <si>
    <t>Fund</t>
  </si>
  <si>
    <t>Unit_Project</t>
  </si>
  <si>
    <t>Time</t>
  </si>
  <si>
    <t>OPERATING/DIVISIONS FUND (12)</t>
  </si>
  <si>
    <t>LITA</t>
  </si>
  <si>
    <t>Sheet2</t>
  </si>
  <si>
    <t>Sheet3</t>
  </si>
  <si>
    <t>Sheet4</t>
  </si>
  <si>
    <t>LIB &amp; INF TECH ASSOC-ADMINISTRATIVE</t>
  </si>
  <si>
    <t>Unit_Project: LIB &amp; INF TECH ASSOC-ADMINISTRATIVE: 412-0000</t>
  </si>
  <si>
    <t>Sheet5</t>
  </si>
  <si>
    <t>LIB &amp; INF TECH ASSOC-GOVERNANCE</t>
  </si>
  <si>
    <t>Unit_Project: LIB &amp; INF TECH ASSOC-GOVERNANCE: 412-5200</t>
  </si>
  <si>
    <t>Sheet6</t>
  </si>
  <si>
    <t>LIB &amp; INF TECH ASSOC-MEMBERSHIP PROMOTION</t>
  </si>
  <si>
    <t>Unit_Project: LIB &amp; INF TECH ASSOC-MEMBERSHIP PROMOTION: 412-5201</t>
  </si>
  <si>
    <t>1/3/2019 9:38 AM</t>
  </si>
  <si>
    <t>Sheet7</t>
  </si>
  <si>
    <t>LIB &amp; INF TECH ASSOC-EXTERNAL RELATIONS</t>
  </si>
  <si>
    <t>Unit_Project: LIB &amp; INF TECH ASSOC-EXTERNAL RELATIONS: 412-5204</t>
  </si>
  <si>
    <t>Sheet8</t>
  </si>
  <si>
    <t>LIB &amp; INF TECH ASSOC-INF TECH &amp; LIBS (ITAL)</t>
  </si>
  <si>
    <t>Unit_Project: LIB &amp; INF TECH ASSOC-INF TECH &amp; LIBS (ITAL): 412-5230</t>
  </si>
  <si>
    <t>Sheet9</t>
  </si>
  <si>
    <t>LIB &amp; INF TECH ASSOC-NEWSLETTER</t>
  </si>
  <si>
    <t>Unit_Project: LIB &amp; INF TECH ASSOC-NEWSLETTER: 412-5231</t>
  </si>
  <si>
    <t>Sheet10</t>
  </si>
  <si>
    <t>LIB &amp; INF TECH ASSOC-Friends of LITA</t>
  </si>
  <si>
    <t>Unit_Project: LIB &amp; INF TECH ASSOC-Friends of LITA: 412-5239</t>
  </si>
  <si>
    <t>1/3/2019 9:39 AM</t>
  </si>
  <si>
    <t>Sheet11</t>
  </si>
  <si>
    <t>LIB &amp; INF TECH ASSOC-PUBLICATIONS</t>
  </si>
  <si>
    <t>Unit_Project: LIB &amp; INF TECH ASSOC-PUBLICATIONS: 412-5258</t>
  </si>
  <si>
    <t>Sheet12</t>
  </si>
  <si>
    <t>LIB &amp; INF TECH ASSOC-WEB CE-1</t>
  </si>
  <si>
    <t>Unit_Project: LIB &amp; INF TECH ASSOC-WEB CE-1: 412-5314</t>
  </si>
  <si>
    <t>Unit_Project: LIB &amp; INF TECH ASSOC-LITA Forum: 412-5353</t>
  </si>
  <si>
    <t>LIB &amp; INF TECH ASSOC-WEB CE-2</t>
  </si>
  <si>
    <t>Unit_Project: LIB &amp; INF TECH ASSOC-WEB CE-2: 412-5315</t>
  </si>
  <si>
    <t>1/3/2019 9:40 AM</t>
  </si>
  <si>
    <t>LIB &amp; INF TECH ASSOC-LITA Forum</t>
  </si>
  <si>
    <t>Sheet14</t>
  </si>
  <si>
    <t>Sheet15</t>
  </si>
  <si>
    <t>Sheet16</t>
  </si>
  <si>
    <t>LIB &amp; INF TECH ASSOC-ALA MIDWINTER &amp; ANNUAL</t>
  </si>
  <si>
    <t>Unit_Project: LIB &amp; INF TECH ASSOC-ALA MIDWINTER &amp; ANNUAL: 412-5370</t>
  </si>
  <si>
    <t>Sheet17</t>
  </si>
  <si>
    <t>LIB &amp; INF TECH ASSOC-AC Preconference 1</t>
  </si>
  <si>
    <t>Unit_Project: LIB &amp; INF TECH ASSOC-AC Preconference 1: 412-5387</t>
  </si>
  <si>
    <t>LIB &amp; INF TECH ASSOC-AC Preconference 2</t>
  </si>
  <si>
    <t>Unit_Project: LIB &amp; INF TECH ASSOC-AC Preconference 2: 412-5388</t>
  </si>
  <si>
    <t>1/3/2019 9:41 AM</t>
  </si>
</sst>
</file>

<file path=xl/styles.xml><?xml version="1.0" encoding="utf-8"?>
<styleSheet xmlns="http://schemas.openxmlformats.org/spreadsheetml/2006/main">
  <numFmts count="9">
    <numFmt numFmtId="177" formatCode="[$$-7F]#,##0"/>
    <numFmt numFmtId="178" formatCode="[$-409]#,##0;([$-409]#,##0)"/>
    <numFmt numFmtId="179" formatCode="General"/>
    <numFmt numFmtId="180" formatCode="0%;-0%"/>
    <numFmt numFmtId="181" formatCode="#,##0;-#,##0"/>
    <numFmt numFmtId="182" formatCode="#,###.00"/>
    <numFmt numFmtId="183" formatCode="#,###"/>
    <numFmt numFmtId="184" formatCode="@PX"/>
    <numFmt numFmtId="185" formatCode="#,##0.00;-#,##0.00"/>
  </numFmts>
  <fonts count="11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FD0200"/>
      <name val="Tahoma"/>
      <family val="2"/>
    </font>
    <font>
      <b/>
      <sz val="12"/>
      <color rgb="FFFD02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8"/>
      <color rgb="FF000000"/>
      <name val="Tahoma"/>
      <family val="2"/>
    </font>
    <font>
      <b/>
      <sz val="16"/>
      <color rgb="FF000000"/>
      <name val="Tahoma"/>
      <family val="2"/>
    </font>
    <font>
      <b/>
      <sz val="10"/>
      <name val="Arial"/>
      <family val="2"/>
    </font>
    <font>
      <u val="single"/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DFF00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177" fontId="2" fillId="2" borderId="1" xfId="0" applyNumberFormat="1" applyFont="1" applyFill="1" applyBorder="1" applyAlignment="1" applyProtection="1">
      <alignment vertic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9" fontId="1" fillId="2" borderId="0" xfId="0" applyNumberFormat="1" applyFont="1" applyFill="1" applyBorder="1" applyAlignment="1" applyProtection="1">
      <alignment vertical="center"/>
      <protection/>
    </xf>
    <xf numFmtId="180" fontId="1" fillId="0" borderId="0" xfId="0" applyNumberFormat="1" applyFont="1" applyFill="1" applyBorder="1" applyAlignment="1" applyProtection="1">
      <alignment horizontal="right"/>
      <protection/>
    </xf>
    <xf numFmtId="179" fontId="1" fillId="3" borderId="0" xfId="0" applyNumberFormat="1" applyFont="1" applyFill="1" applyBorder="1" applyAlignment="1" applyProtection="1">
      <alignment vertical="center"/>
      <protection/>
    </xf>
    <xf numFmtId="181" fontId="2" fillId="0" borderId="1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81" fontId="2" fillId="2" borderId="1" xfId="0" applyNumberFormat="1" applyFont="1" applyFill="1" applyBorder="1" applyAlignment="1" applyProtection="1">
      <alignment vertical="center"/>
      <protection/>
    </xf>
    <xf numFmtId="180" fontId="2" fillId="0" borderId="1" xfId="0" applyNumberFormat="1" applyFont="1" applyFill="1" applyBorder="1" applyAlignment="1" applyProtection="1">
      <alignment horizontal="right" vertical="center"/>
      <protection/>
    </xf>
    <xf numFmtId="182" fontId="2" fillId="3" borderId="1" xfId="0" applyNumberFormat="1" applyFont="1" applyFill="1" applyBorder="1" applyAlignment="1" applyProtection="1">
      <alignment vertical="center"/>
      <protection/>
    </xf>
    <xf numFmtId="181" fontId="1" fillId="0" borderId="0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 vertical="center"/>
      <protection/>
    </xf>
    <xf numFmtId="181" fontId="1" fillId="2" borderId="0" xfId="0" applyNumberFormat="1" applyFont="1" applyFill="1" applyBorder="1" applyAlignment="1" applyProtection="1">
      <alignment/>
      <protection/>
    </xf>
    <xf numFmtId="180" fontId="1" fillId="0" borderId="0" xfId="0" applyNumberFormat="1" applyFont="1" applyFill="1" applyBorder="1" applyAlignment="1" applyProtection="1">
      <alignment horizontal="right" vertical="center"/>
      <protection/>
    </xf>
    <xf numFmtId="182" fontId="1" fillId="3" borderId="0" xfId="0" applyNumberFormat="1" applyFont="1" applyFill="1" applyBorder="1" applyAlignment="1" applyProtection="1">
      <alignment vertical="center"/>
      <protection/>
    </xf>
    <xf numFmtId="183" fontId="2" fillId="3" borderId="1" xfId="0" applyNumberFormat="1" applyFont="1" applyFill="1" applyBorder="1" applyAlignment="1" applyProtection="1">
      <alignment vertical="center"/>
      <protection/>
    </xf>
    <xf numFmtId="183" fontId="1" fillId="0" borderId="0" xfId="0" applyNumberFormat="1" applyFont="1" applyFill="1" applyBorder="1" applyAlignment="1" applyProtection="1">
      <alignment/>
      <protection/>
    </xf>
    <xf numFmtId="184" fontId="1" fillId="0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178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5" fontId="5" fillId="0" borderId="0" xfId="0" applyNumberFormat="1" applyFont="1" applyFill="1" applyBorder="1" applyAlignment="1" applyProtection="1">
      <alignment horizontal="left" vertical="center"/>
      <protection/>
    </xf>
    <xf numFmtId="178" fontId="1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85" fontId="5" fillId="2" borderId="0" xfId="0" applyNumberFormat="1" applyFont="1" applyFill="1" applyBorder="1" applyAlignment="1" applyProtection="1">
      <alignment horizontal="left" vertical="center"/>
      <protection/>
    </xf>
    <xf numFmtId="178" fontId="1" fillId="2" borderId="1" xfId="0" applyNumberFormat="1" applyFont="1" applyFill="1" applyBorder="1" applyAlignment="1" applyProtection="1">
      <alignment horizontal="center" vertical="center"/>
      <protection/>
    </xf>
    <xf numFmtId="178" fontId="1" fillId="0" borderId="1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6" fillId="0" borderId="0" xfId="0" applyNumberFormat="1" applyFont="1" applyFill="1" applyBorder="1" applyAlignment="1" applyProtection="1">
      <alignment horizontal="right"/>
      <protection/>
    </xf>
    <xf numFmtId="180" fontId="1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1"/>
  </sheetViews>
  <sheetFormatPr defaultColWidth="9.14285714285714" defaultRowHeight="12.75"/>
  <cols>
    <col min="1" max="1" width="8.14285714285714" customWidth="1"/>
    <col min="2" max="2" width="31" customWidth="1"/>
    <col min="3" max="3" width="46.8571428571429" customWidth="1"/>
    <col min="4" max="4" width="14" customWidth="1"/>
  </cols>
  <sheetData>
    <row r="1" spans="1:3" ht="12.75">
      <c r="A1" t="s">
        <v>91</v>
      </c>
      <c r="C1" t="s">
        <v>92</v>
      </c>
    </row>
    <row r="4" spans="1:3" ht="12.75">
      <c r="A4" t="s">
        <v>93</v>
      </c>
      <c r="C4" t="s">
        <v>94</v>
      </c>
    </row>
    <row r="6" spans="2:4" ht="12.75">
      <c r="B6" s="50" t="s">
        <v>95</v>
      </c>
      <c r="C6" s="50" t="s">
        <v>96</v>
      </c>
      <c r="D6" s="50" t="s">
        <v>97</v>
      </c>
    </row>
    <row r="7" spans="1:4" ht="12.75">
      <c r="A7" s="51" t="s">
        <v>100</v>
      </c>
      <c r="B7" t="s">
        <v>98</v>
      </c>
      <c r="C7" t="s">
        <v>99</v>
      </c>
      <c r="D7" t="s">
        <v>79</v>
      </c>
    </row>
    <row r="8" spans="1:4" ht="12.75">
      <c r="A8" s="51" t="s">
        <v>101</v>
      </c>
      <c r="B8" t="s">
        <v>98</v>
      </c>
      <c r="C8" t="s">
        <v>103</v>
      </c>
      <c r="D8" t="s">
        <v>79</v>
      </c>
    </row>
    <row r="9" spans="1:4" ht="12.75">
      <c r="A9" s="51" t="s">
        <v>102</v>
      </c>
      <c r="B9" t="s">
        <v>98</v>
      </c>
      <c r="C9" t="s">
        <v>106</v>
      </c>
      <c r="D9" t="s">
        <v>79</v>
      </c>
    </row>
    <row r="10" spans="1:4" ht="12.75">
      <c r="A10" s="51" t="s">
        <v>105</v>
      </c>
      <c r="B10" t="s">
        <v>98</v>
      </c>
      <c r="C10" t="s">
        <v>109</v>
      </c>
      <c r="D10" t="s">
        <v>79</v>
      </c>
    </row>
    <row r="11" spans="1:4" ht="12.75">
      <c r="A11" s="51" t="s">
        <v>108</v>
      </c>
      <c r="B11" t="s">
        <v>98</v>
      </c>
      <c r="C11" t="s">
        <v>113</v>
      </c>
      <c r="D11" t="s">
        <v>79</v>
      </c>
    </row>
    <row r="12" spans="1:4" ht="12.75">
      <c r="A12" s="51" t="s">
        <v>112</v>
      </c>
      <c r="B12" t="s">
        <v>98</v>
      </c>
      <c r="C12" t="s">
        <v>116</v>
      </c>
      <c r="D12" t="s">
        <v>79</v>
      </c>
    </row>
    <row r="13" spans="1:4" ht="12.75">
      <c r="A13" s="51" t="s">
        <v>115</v>
      </c>
      <c r="B13" t="s">
        <v>98</v>
      </c>
      <c r="C13" t="s">
        <v>119</v>
      </c>
      <c r="D13" t="s">
        <v>79</v>
      </c>
    </row>
    <row r="14" spans="1:4" ht="12.75">
      <c r="A14" s="51" t="s">
        <v>118</v>
      </c>
      <c r="B14" t="s">
        <v>98</v>
      </c>
      <c r="C14" t="s">
        <v>122</v>
      </c>
      <c r="D14" t="s">
        <v>79</v>
      </c>
    </row>
    <row r="15" spans="1:4" ht="12.75">
      <c r="A15" s="51" t="s">
        <v>121</v>
      </c>
      <c r="B15" t="s">
        <v>98</v>
      </c>
      <c r="C15" t="s">
        <v>126</v>
      </c>
      <c r="D15" t="s">
        <v>79</v>
      </c>
    </row>
    <row r="16" spans="1:4" ht="12.75">
      <c r="A16" s="51" t="s">
        <v>125</v>
      </c>
      <c r="B16" t="s">
        <v>98</v>
      </c>
      <c r="C16" t="s">
        <v>129</v>
      </c>
      <c r="D16" t="s">
        <v>79</v>
      </c>
    </row>
    <row r="17" spans="1:4" ht="12.75">
      <c r="A17" s="51" t="s">
        <v>128</v>
      </c>
      <c r="B17" t="s">
        <v>98</v>
      </c>
      <c r="C17" t="s">
        <v>132</v>
      </c>
      <c r="D17" t="s">
        <v>79</v>
      </c>
    </row>
    <row r="18" spans="1:4" ht="12.75">
      <c r="A18" s="51" t="s">
        <v>136</v>
      </c>
      <c r="B18" t="s">
        <v>98</v>
      </c>
      <c r="C18" t="s">
        <v>135</v>
      </c>
      <c r="D18" t="s">
        <v>79</v>
      </c>
    </row>
    <row r="19" spans="1:4" ht="12.75">
      <c r="A19" s="51" t="s">
        <v>137</v>
      </c>
      <c r="B19" t="s">
        <v>98</v>
      </c>
      <c r="C19" t="s">
        <v>139</v>
      </c>
      <c r="D19" t="s">
        <v>79</v>
      </c>
    </row>
    <row r="20" spans="1:4" ht="12.75">
      <c r="A20" s="51" t="s">
        <v>138</v>
      </c>
      <c r="B20" t="s">
        <v>98</v>
      </c>
      <c r="C20" t="s">
        <v>142</v>
      </c>
      <c r="D20" t="s">
        <v>79</v>
      </c>
    </row>
    <row r="21" spans="1:4" ht="12.75">
      <c r="A21" s="51" t="s">
        <v>141</v>
      </c>
      <c r="B21" t="s">
        <v>98</v>
      </c>
      <c r="C21" t="s">
        <v>144</v>
      </c>
      <c r="D21" t="s">
        <v>79</v>
      </c>
    </row>
  </sheetData>
  <sheetProtection autoFilter="0"/>
  <autoFilter ref="B6:D6"/>
  <mergeCells count="2">
    <mergeCell ref="C1:E1"/>
    <mergeCell ref="C4:E4"/>
  </mergeCells>
  <hyperlinks>
    <hyperlink ref="A7" location="'Sheet2'!A1" display="Sheet2"/>
    <hyperlink ref="A8" location="'Sheet3'!A1" display="Sheet3"/>
    <hyperlink ref="A9" location="'Sheet4'!A1" display="Sheet4"/>
    <hyperlink ref="A10" location="'Sheet5'!A1" display="Sheet5"/>
    <hyperlink ref="A11" location="'Sheet6'!A1" display="Sheet6"/>
    <hyperlink ref="A12" location="'Sheet7'!A1" display="Sheet7"/>
    <hyperlink ref="A13" location="'Sheet8'!A1" display="Sheet8"/>
    <hyperlink ref="A14" location="'Sheet9'!A1" display="Sheet9"/>
    <hyperlink ref="A15" location="'Sheet10'!A1" display="Sheet10"/>
    <hyperlink ref="A16" location="'Sheet11'!A1" display="Sheet11"/>
    <hyperlink ref="A17" location="'Sheet12'!A1" display="Sheet12"/>
    <hyperlink ref="A18" location="'Sheet14'!A1" display="Sheet14"/>
    <hyperlink ref="A19" location="'Sheet15'!A1" display="Sheet15"/>
    <hyperlink ref="A20" location="'Sheet16'!A1" display="Sheet16"/>
    <hyperlink ref="A21" location="'Sheet17'!A1" display="Sheet17"/>
  </hyperlinks>
  <pageMargins left="0.75" right="0.75" top="1" bottom="1" header="0.5" footer="0.5"/>
  <pageSetup orientation="landscape" paperSize="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124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ASSOC-PUBLICATIONS: 412-5258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127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10</v>
      </c>
      <c r="D25" s="15">
        <v>0</v>
      </c>
      <c r="E25" s="15">
        <v>0</v>
      </c>
      <c r="F25" s="15">
        <v>0</v>
      </c>
      <c r="G25" s="16" t="str">
        <f>C25</f>
        <v>(4421) ROYALTIES</v>
      </c>
      <c r="H25" s="15">
        <v>6000</v>
      </c>
      <c r="I25" s="17">
        <v>0</v>
      </c>
      <c r="J25" s="17">
        <v>0</v>
      </c>
      <c r="K25" s="15">
        <v>0</v>
      </c>
      <c r="L25" s="15">
        <v>0</v>
      </c>
      <c r="M25" s="15">
        <f>K25-L25</f>
        <v>0</v>
      </c>
      <c r="N25" s="18">
        <f>IF(L25&lt;&gt;0,IF(M25&lt;&gt;0,(IF(M25&lt;0,IF(L25&lt;0,(M25/L25)*(-1),M25/ABS(L25)),M25/ABS(L25))),0),IF(M25=0,0,(IF(M25&gt;0,1,-1))))</f>
        <v>0</v>
      </c>
      <c r="O25" s="15">
        <v>0</v>
      </c>
      <c r="P25" s="15">
        <f>H25-K25</f>
        <v>6000</v>
      </c>
      <c r="Q25" s="19">
        <v>6000</v>
      </c>
      <c r="R25" s="19">
        <v>0</v>
      </c>
      <c r="S25" s="19">
        <v>0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0</v>
      </c>
      <c r="F26" s="10">
        <v>0</v>
      </c>
      <c r="G26" s="11" t="str">
        <f>C26</f>
        <v>(440) Subtotal Misc.</v>
      </c>
      <c r="H26" s="10">
        <v>6000</v>
      </c>
      <c r="I26" s="12">
        <v>0</v>
      </c>
      <c r="J26" s="12">
        <v>0</v>
      </c>
      <c r="K26" s="10">
        <v>0</v>
      </c>
      <c r="L26" s="10">
        <v>0</v>
      </c>
      <c r="M26" s="10">
        <f>K26-L26</f>
        <v>0</v>
      </c>
      <c r="N26" s="13">
        <f>IF(L26&lt;&gt;0,IF(M26&lt;&gt;0,(IF(M26&lt;0,IF(L26&lt;0,(M26/L26)*(-1),M26/ABS(L26)),M26/ABS(L26))),0),IF(M26=0,0,(IF(M26&gt;0,1,-1))))</f>
        <v>0</v>
      </c>
      <c r="O26" s="10">
        <v>0</v>
      </c>
      <c r="P26" s="10">
        <f>H26-K26</f>
        <v>6000</v>
      </c>
      <c r="Q26" s="14">
        <v>6000</v>
      </c>
      <c r="R26" s="14">
        <v>0</v>
      </c>
      <c r="S26" s="14">
        <v>0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69</v>
      </c>
      <c r="H28" s="10">
        <v>6000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6000</v>
      </c>
      <c r="Q28" s="14">
        <v>6000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33</v>
      </c>
      <c r="D34" s="15">
        <v>750</v>
      </c>
      <c r="E34" s="15">
        <v>0</v>
      </c>
      <c r="F34" s="15">
        <v>0</v>
      </c>
      <c r="G34" s="16" t="str">
        <f>C34</f>
        <v>(5400) EDITORIAL/PROOFREADING/OUTSIDE</v>
      </c>
      <c r="H34" s="15">
        <v>1500</v>
      </c>
      <c r="I34" s="17">
        <v>-750</v>
      </c>
      <c r="J34" s="17">
        <v>0</v>
      </c>
      <c r="K34" s="15">
        <v>750</v>
      </c>
      <c r="L34" s="15">
        <v>0</v>
      </c>
      <c r="M34" s="15">
        <f>L34-K34</f>
        <v>-750</v>
      </c>
      <c r="N34" s="18">
        <f>IF(L34&lt;&gt;0,IF(M34&lt;&gt;0,(IF(M34&lt;0,IF(L34&lt;0,(M34/L34)*(-1),M34/ABS(L34)),M34/ABS(L34))),0),IF(M34=0,0,(IF(M34&gt;0,1,-1))))</f>
        <v>-1</v>
      </c>
      <c r="O34" s="15">
        <v>0</v>
      </c>
      <c r="P34" s="15">
        <f>H34-K34</f>
        <v>750</v>
      </c>
      <c r="Q34" s="19">
        <v>1500</v>
      </c>
      <c r="R34" s="19">
        <v>-750</v>
      </c>
      <c r="S34" s="19">
        <v>0</v>
      </c>
      <c r="T34" s="6"/>
    </row>
    <row r="35" spans="1:20" ht="17.25" customHeight="1">
      <c r="A35" s="24"/>
      <c r="B35" s="24"/>
      <c r="C35" s="2" t="s">
        <v>37</v>
      </c>
      <c r="D35" s="10">
        <v>750</v>
      </c>
      <c r="E35" s="10">
        <v>0</v>
      </c>
      <c r="F35" s="10">
        <v>0</v>
      </c>
      <c r="G35" s="11" t="str">
        <f>C35</f>
        <v>(540) Publication Related Expenses</v>
      </c>
      <c r="H35" s="10">
        <v>1500</v>
      </c>
      <c r="I35" s="12">
        <v>-750</v>
      </c>
      <c r="J35" s="12">
        <v>0</v>
      </c>
      <c r="K35" s="10">
        <v>750</v>
      </c>
      <c r="L35" s="10">
        <v>0</v>
      </c>
      <c r="M35" s="10">
        <f>L35-K35</f>
        <v>-750</v>
      </c>
      <c r="N35" s="13">
        <f>IF(L35&lt;&gt;0,IF(M35&lt;&gt;0,(IF(M35&lt;0,IF(L35&lt;0,(M35/L35)*(-1),M35/ABS(L35)),M35/ABS(L35))),0),IF(M35=0,0,(IF(M35&gt;0,1,-1))))</f>
        <v>-1</v>
      </c>
      <c r="O35" s="10">
        <v>0</v>
      </c>
      <c r="P35" s="10">
        <f>H35-K35</f>
        <v>750</v>
      </c>
      <c r="Q35" s="14">
        <v>1500</v>
      </c>
      <c r="R35" s="14">
        <v>-750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43</v>
      </c>
      <c r="D38" s="10">
        <v>750</v>
      </c>
      <c r="E38" s="10">
        <v>0</v>
      </c>
      <c r="F38" s="10">
        <v>0</v>
      </c>
      <c r="G38" s="11" t="s">
        <v>70</v>
      </c>
      <c r="H38" s="10">
        <v>1500</v>
      </c>
      <c r="I38" s="12">
        <v>-750</v>
      </c>
      <c r="J38" s="12">
        <v>0</v>
      </c>
      <c r="K38" s="10">
        <v>750</v>
      </c>
      <c r="L38" s="10">
        <v>0</v>
      </c>
      <c r="M38" s="10">
        <f>L38-K38</f>
        <v>-750</v>
      </c>
      <c r="N38" s="13">
        <f>IF(L38&lt;&gt;0,IF(M38&lt;&gt;0,(IF(M38&lt;0,IF(L38&lt;0,(M38/L38)*(-1),M38/ABS(L38)),M38/ABS(L38))),0),IF(M38=0,0,(IF(M38&gt;0,1,-1))))</f>
        <v>-1</v>
      </c>
      <c r="O38" s="10">
        <v>0</v>
      </c>
      <c r="P38" s="10">
        <f>H38-K38</f>
        <v>750</v>
      </c>
      <c r="Q38" s="14">
        <v>1500</v>
      </c>
      <c r="R38" s="14">
        <v>-750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53</v>
      </c>
      <c r="D42" s="10">
        <v>750</v>
      </c>
      <c r="E42" s="10">
        <v>0</v>
      </c>
      <c r="F42" s="10">
        <v>0</v>
      </c>
      <c r="G42" s="11" t="s">
        <v>71</v>
      </c>
      <c r="H42" s="10">
        <v>1500</v>
      </c>
      <c r="I42" s="12">
        <v>-750</v>
      </c>
      <c r="J42" s="12">
        <v>0</v>
      </c>
      <c r="K42" s="10">
        <v>750</v>
      </c>
      <c r="L42" s="10">
        <v>0</v>
      </c>
      <c r="M42" s="10">
        <f>L42-K42</f>
        <v>-750</v>
      </c>
      <c r="N42" s="13">
        <f>IF(L42&lt;&gt;0,IF(M42&lt;&gt;0,(IF(M42&lt;0,IF(L42&lt;0,(M42/L42)*(-1),M42/ABS(L42)),M42/ABS(L42))),0),IF(M42=0,0,(IF(M42&gt;0,1,-1))))</f>
        <v>-1</v>
      </c>
      <c r="O42" s="10">
        <v>0</v>
      </c>
      <c r="P42" s="10">
        <f>H42-K42</f>
        <v>750</v>
      </c>
      <c r="Q42" s="14">
        <v>1500</v>
      </c>
      <c r="R42" s="14">
        <v>-750</v>
      </c>
      <c r="S42" s="14">
        <v>0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54</v>
      </c>
      <c r="D44" s="10">
        <v>-750</v>
      </c>
      <c r="E44" s="10">
        <v>0</v>
      </c>
      <c r="F44" s="10">
        <v>0</v>
      </c>
      <c r="G44" s="11" t="s">
        <v>72</v>
      </c>
      <c r="H44" s="10">
        <v>4500</v>
      </c>
      <c r="I44" s="12">
        <v>750</v>
      </c>
      <c r="J44" s="12">
        <v>0</v>
      </c>
      <c r="K44" s="10">
        <v>-750</v>
      </c>
      <c r="L44" s="10">
        <v>0</v>
      </c>
      <c r="M44" s="10">
        <f>K44-L44</f>
        <v>-750</v>
      </c>
      <c r="N44" s="13">
        <f>IF(L44&lt;&gt;0,IF(M44&lt;&gt;0,(IF(M44&lt;0,IF(L44&lt;0,(M44/L44)*(-1),M44/ABS(L44)),M44/ABS(L44))),0),IF(M44=0,0,(IF(M44&gt;0,1,-1))))</f>
        <v>-1</v>
      </c>
      <c r="O44" s="10">
        <v>0</v>
      </c>
      <c r="P44" s="10">
        <f>H44-K44</f>
        <v>5250</v>
      </c>
      <c r="Q44" s="14">
        <v>4500</v>
      </c>
      <c r="R44" s="14">
        <v>750</v>
      </c>
      <c r="S44" s="14">
        <v>0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 t="s">
        <v>55</v>
      </c>
      <c r="D46" s="15">
        <v>0</v>
      </c>
      <c r="E46" s="15">
        <v>0</v>
      </c>
      <c r="F46" s="15">
        <v>0</v>
      </c>
      <c r="G46" s="16" t="str">
        <f>C46</f>
        <v>(5911) IUT/OVERHEAD</v>
      </c>
      <c r="H46" s="15">
        <v>795</v>
      </c>
      <c r="I46" s="17">
        <v>0</v>
      </c>
      <c r="J46" s="17">
        <v>0</v>
      </c>
      <c r="K46" s="15">
        <v>0</v>
      </c>
      <c r="L46" s="15">
        <v>0</v>
      </c>
      <c r="M46" s="15">
        <f>L46-K46</f>
        <v>0</v>
      </c>
      <c r="N46" s="18">
        <f>IF(L46&lt;&gt;0,IF(M46&lt;&gt;0,(IF(M46&lt;0,IF(L46&lt;0,(M46/L46)*(-1),M46/ABS(L46)),M46/ABS(L46))),0),IF(M46=0,0,(IF(M46&gt;0,1,-1))))</f>
        <v>0</v>
      </c>
      <c r="O46" s="15">
        <v>0</v>
      </c>
      <c r="P46" s="15">
        <f>H46-K46</f>
        <v>795</v>
      </c>
      <c r="Q46" s="19">
        <v>795</v>
      </c>
      <c r="R46" s="19">
        <v>0</v>
      </c>
      <c r="S46" s="19">
        <v>0</v>
      </c>
      <c r="T46" s="6"/>
    </row>
    <row r="47" spans="1:20" ht="17.25" customHeight="1">
      <c r="A47" s="24"/>
      <c r="B47" s="24"/>
      <c r="C47" s="2" t="s">
        <v>56</v>
      </c>
      <c r="D47" s="10">
        <v>0</v>
      </c>
      <c r="E47" s="10">
        <v>0</v>
      </c>
      <c r="F47" s="10">
        <v>0</v>
      </c>
      <c r="G47" s="11" t="str">
        <f>C47</f>
        <v>(OH&amp;TX) TOTAL OVERHEAD /TAXES</v>
      </c>
      <c r="H47" s="10">
        <v>795</v>
      </c>
      <c r="I47" s="12">
        <v>0</v>
      </c>
      <c r="J47" s="12">
        <v>0</v>
      </c>
      <c r="K47" s="10">
        <v>0</v>
      </c>
      <c r="L47" s="10">
        <v>0</v>
      </c>
      <c r="M47" s="10">
        <f>L47-K47</f>
        <v>0</v>
      </c>
      <c r="N47" s="13">
        <f>IF(L47&lt;&gt;0,IF(M47&lt;&gt;0,(IF(M47&lt;0,IF(L47&lt;0,(M47/L47)*(-1),M47/ABS(L47)),M47/ABS(L47))),0),IF(M47=0,0,(IF(M47&gt;0,1,-1))))</f>
        <v>0</v>
      </c>
      <c r="O47" s="10">
        <v>0</v>
      </c>
      <c r="P47" s="10">
        <f>H47-K47</f>
        <v>795</v>
      </c>
      <c r="Q47" s="14">
        <v>795</v>
      </c>
      <c r="R47" s="14">
        <v>0</v>
      </c>
      <c r="S47" s="14">
        <v>0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57</v>
      </c>
      <c r="D49" s="10">
        <v>750</v>
      </c>
      <c r="E49" s="10">
        <v>0</v>
      </c>
      <c r="F49" s="10">
        <v>0</v>
      </c>
      <c r="G49" s="11" t="s">
        <v>73</v>
      </c>
      <c r="H49" s="10">
        <v>2295</v>
      </c>
      <c r="I49" s="12">
        <v>-750</v>
      </c>
      <c r="J49" s="12">
        <v>0</v>
      </c>
      <c r="K49" s="10">
        <v>750</v>
      </c>
      <c r="L49" s="10">
        <v>0</v>
      </c>
      <c r="M49" s="10">
        <f>L49-K49</f>
        <v>-750</v>
      </c>
      <c r="N49" s="13">
        <f>IF(L49&lt;&gt;0,IF(M49&lt;&gt;0,(IF(M49&lt;0,IF(L49&lt;0,(M49/L49)*(-1),M49/ABS(L49)),M49/ABS(L49))),0),IF(M49=0,0,(IF(M49&gt;0,1,-1))))</f>
        <v>-1</v>
      </c>
      <c r="O49" s="10">
        <v>0</v>
      </c>
      <c r="P49" s="10">
        <f>H49-K49</f>
        <v>1545</v>
      </c>
      <c r="Q49" s="20">
        <v>2295</v>
      </c>
      <c r="R49" s="20">
        <v>-750</v>
      </c>
      <c r="S49" s="20">
        <v>0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4" t="s">
        <v>58</v>
      </c>
      <c r="D51" s="10">
        <v>-750</v>
      </c>
      <c r="E51" s="10">
        <v>0</v>
      </c>
      <c r="F51" s="10">
        <v>0</v>
      </c>
      <c r="G51" s="11" t="s">
        <v>74</v>
      </c>
      <c r="H51" s="10">
        <v>3705</v>
      </c>
      <c r="I51" s="12">
        <v>750</v>
      </c>
      <c r="J51" s="12">
        <v>0</v>
      </c>
      <c r="K51" s="10">
        <v>-750</v>
      </c>
      <c r="L51" s="10">
        <v>0</v>
      </c>
      <c r="M51" s="10">
        <f>K51-L51</f>
        <v>-750</v>
      </c>
      <c r="N51" s="13">
        <f>IF(L51&lt;&gt;0,IF(M51&lt;&gt;0,(IF(M51&lt;0,IF(L51&lt;0,(M51/L51)*(-1),M51/ABS(L51)),M51/ABS(L51))),0),IF(M51=0,0,(IF(M51&gt;0,1,-1))))</f>
        <v>-1</v>
      </c>
      <c r="O51" s="10">
        <v>0</v>
      </c>
      <c r="P51" s="10">
        <f>H51-K51</f>
        <v>4455</v>
      </c>
      <c r="Q51" s="21">
        <v>3705</v>
      </c>
      <c r="R51" s="21">
        <v>750</v>
      </c>
      <c r="S51" s="21">
        <v>0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3.5" customHeight="1">
      <c r="A53" s="6"/>
      <c r="B53" s="6"/>
      <c r="C53" s="4"/>
      <c r="D53" s="15"/>
      <c r="E53" s="15"/>
      <c r="F53" s="15"/>
      <c r="G53" s="16" t="s">
        <v>75</v>
      </c>
      <c r="H53" s="15"/>
      <c r="I53" s="17"/>
      <c r="J53" s="17"/>
      <c r="K53" s="15"/>
      <c r="L53" s="15"/>
      <c r="M53" s="15"/>
      <c r="N53" s="8"/>
      <c r="O53" s="15"/>
      <c r="P53" s="15"/>
      <c r="Q53" s="22"/>
      <c r="R53" s="22"/>
      <c r="S53" s="22"/>
      <c r="T53" s="6"/>
    </row>
    <row r="54" spans="1:20" ht="13.5" customHeight="1">
      <c r="C54" s="2" t="s">
        <v>59</v>
      </c>
      <c r="D54" s="10">
        <v>-750</v>
      </c>
      <c r="E54" s="10">
        <v>0</v>
      </c>
      <c r="F54" s="10">
        <v>0</v>
      </c>
      <c r="G54" s="11" t="s">
        <v>76</v>
      </c>
      <c r="H54" s="10">
        <v>3705</v>
      </c>
      <c r="I54" s="12">
        <v>750</v>
      </c>
      <c r="J54" s="12">
        <v>0</v>
      </c>
      <c r="K54" s="10">
        <v>-750</v>
      </c>
      <c r="L54" s="10">
        <v>0</v>
      </c>
      <c r="M54" s="10">
        <f>K54-L54</f>
        <v>-750</v>
      </c>
      <c r="N54" s="13">
        <f>IF(L54&lt;&gt;0,IF(M54&lt;&gt;0,(IF(M54&lt;0,IF(L54&lt;0,(M54/L54)*(-1),M54/ABS(L54)),M54/ABS(L54))),0),IF(M54=0,0,(IF(M54&gt;0,1,-1))))</f>
        <v>-1</v>
      </c>
      <c r="O54" s="10">
        <v>0</v>
      </c>
      <c r="P54" s="10">
        <f>H54-K54</f>
        <v>4455</v>
      </c>
      <c r="Q54" s="20">
        <v>3705</v>
      </c>
      <c r="R54" s="20">
        <v>750</v>
      </c>
      <c r="S54" s="20">
        <v>0</v>
      </c>
    </row>
    <row r="55" spans="1:20" ht="13.5" customHeight="1">
      <c r="C55" s="2" t="s">
        <v>60</v>
      </c>
      <c r="D55" s="10">
        <v>-750</v>
      </c>
      <c r="E55" s="10">
        <v>0</v>
      </c>
      <c r="F55" s="10">
        <v>0</v>
      </c>
      <c r="G55" s="11" t="s">
        <v>77</v>
      </c>
      <c r="H55" s="10">
        <v>3705</v>
      </c>
      <c r="I55" s="12">
        <v>750</v>
      </c>
      <c r="J55" s="12">
        <v>0</v>
      </c>
      <c r="K55" s="10">
        <v>-750</v>
      </c>
      <c r="L55" s="10">
        <v>0</v>
      </c>
      <c r="M55" s="10">
        <f>K55-L55</f>
        <v>-750</v>
      </c>
      <c r="N55" s="13">
        <f>IF(L55&lt;&gt;0,IF(M55&lt;&gt;0,(IF(M55&lt;0,IF(L55&lt;0,(M55/L55)*(-1),M55/ABS(L55)),M55/ABS(L55))),0),IF(M55=0,0,(IF(M55&gt;0,1,-1))))</f>
        <v>-1</v>
      </c>
      <c r="O55" s="10">
        <v>0</v>
      </c>
      <c r="P55" s="10">
        <f>H55-K55</f>
        <v>4455</v>
      </c>
      <c r="Q55" s="20">
        <v>3705</v>
      </c>
      <c r="R55" s="20">
        <v>750</v>
      </c>
      <c r="S55" s="20">
        <v>0</v>
      </c>
    </row>
    <row r="56" spans="1:20" ht="16.5" customHeight="1">
      <c r="A56" s="4"/>
      <c r="B56" s="4"/>
      <c r="C56" s="4"/>
      <c r="D56" s="6"/>
      <c r="E56" s="6"/>
      <c r="F56" s="6"/>
      <c r="G56" s="6"/>
      <c r="I56" s="4"/>
      <c r="J56" s="4"/>
      <c r="N56" s="8"/>
      <c r="O56" s="6"/>
      <c r="P56" s="6"/>
      <c r="T56" s="6"/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124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ASSOC-WEB CE-1: 412-5314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130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660</v>
      </c>
      <c r="E23" s="15">
        <v>1650</v>
      </c>
      <c r="F23" s="15">
        <v>1050</v>
      </c>
      <c r="G23" s="16" t="str">
        <f>C23</f>
        <v>(4200) REGISTRATION FEES</v>
      </c>
      <c r="H23" s="15">
        <v>19800</v>
      </c>
      <c r="I23" s="17">
        <v>990</v>
      </c>
      <c r="J23" s="17">
        <v>0.59999999999999998</v>
      </c>
      <c r="K23" s="15">
        <v>10540</v>
      </c>
      <c r="L23" s="15">
        <v>4950</v>
      </c>
      <c r="M23" s="15">
        <f>K23-L23</f>
        <v>5590</v>
      </c>
      <c r="N23" s="18">
        <f>IF(L23&lt;&gt;0,IF(M23&lt;&gt;0,(IF(M23&lt;0,IF(L23&lt;0,(M23/L23)*(-1),M23/ABS(L23)),M23/ABS(L23))),0),IF(M23=0,0,(IF(M23&gt;0,1,-1))))</f>
        <v>1.1292929292929292</v>
      </c>
      <c r="O23" s="15">
        <v>2095</v>
      </c>
      <c r="P23" s="15">
        <f>H23-K23</f>
        <v>9260</v>
      </c>
      <c r="Q23" s="19">
        <v>19800</v>
      </c>
      <c r="R23" s="19">
        <v>-5590</v>
      </c>
      <c r="S23" s="19">
        <v>-1.1292929292929299</v>
      </c>
      <c r="T23" s="6"/>
    </row>
    <row r="24" spans="1:20" ht="17.25" customHeight="1">
      <c r="A24" s="24"/>
      <c r="B24" s="24"/>
      <c r="C24" s="2" t="s">
        <v>8</v>
      </c>
      <c r="D24" s="10">
        <v>660</v>
      </c>
      <c r="E24" s="10">
        <v>1650</v>
      </c>
      <c r="F24" s="10">
        <v>1050</v>
      </c>
      <c r="G24" s="11" t="str">
        <f>C24</f>
        <v>(420) Subtotal Meetings and Conferences</v>
      </c>
      <c r="H24" s="10">
        <v>19800</v>
      </c>
      <c r="I24" s="12">
        <v>990</v>
      </c>
      <c r="J24" s="12">
        <v>0.59999999999999998</v>
      </c>
      <c r="K24" s="10">
        <v>10540</v>
      </c>
      <c r="L24" s="10">
        <v>4950</v>
      </c>
      <c r="M24" s="10">
        <f>K24-L24</f>
        <v>5590</v>
      </c>
      <c r="N24" s="13">
        <f>IF(L24&lt;&gt;0,IF(M24&lt;&gt;0,(IF(M24&lt;0,IF(L24&lt;0,(M24/L24)*(-1),M24/ABS(L24)),M24/ABS(L24))),0),IF(M24=0,0,(IF(M24&gt;0,1,-1))))</f>
        <v>1.1292929292929292</v>
      </c>
      <c r="O24" s="10">
        <v>2095</v>
      </c>
      <c r="P24" s="10">
        <f>H24-K24</f>
        <v>9260</v>
      </c>
      <c r="Q24" s="14">
        <v>19800</v>
      </c>
      <c r="R24" s="14">
        <v>-5590</v>
      </c>
      <c r="S24" s="14">
        <v>-1.1292929292929299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660</v>
      </c>
      <c r="E28" s="10">
        <v>1650</v>
      </c>
      <c r="F28" s="10">
        <v>1050</v>
      </c>
      <c r="G28" s="11" t="s">
        <v>69</v>
      </c>
      <c r="H28" s="10">
        <v>19800</v>
      </c>
      <c r="I28" s="12">
        <v>990</v>
      </c>
      <c r="J28" s="12">
        <v>0.59999999999999998</v>
      </c>
      <c r="K28" s="10">
        <v>10540</v>
      </c>
      <c r="L28" s="10">
        <v>4950</v>
      </c>
      <c r="M28" s="10">
        <f>K28-L28</f>
        <v>5590</v>
      </c>
      <c r="N28" s="13">
        <f>IF(L28&lt;&gt;0,IF(M28&lt;&gt;0,(IF(M28&lt;0,IF(L28&lt;0,(M28/L28)*(-1),M28/ABS(L28)),M28/ABS(L28))),0),IF(M28=0,0,(IF(M28&gt;0,1,-1))))</f>
        <v>1.1292929292929292</v>
      </c>
      <c r="O28" s="10">
        <v>2095</v>
      </c>
      <c r="P28" s="10">
        <f>H28-K28</f>
        <v>9260</v>
      </c>
      <c r="Q28" s="14">
        <v>19800</v>
      </c>
      <c r="R28" s="14">
        <v>-5590</v>
      </c>
      <c r="S28" s="14">
        <v>-1.1292929292929299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-206.81</v>
      </c>
      <c r="E31" s="15">
        <v>47</v>
      </c>
      <c r="F31" s="15">
        <v>0</v>
      </c>
      <c r="G31" s="16" t="str">
        <f>C31</f>
        <v>(5122) BANK S/C</v>
      </c>
      <c r="H31" s="15">
        <v>564</v>
      </c>
      <c r="I31" s="17">
        <v>253.81</v>
      </c>
      <c r="J31" s="17">
        <v>5.4002127659574501</v>
      </c>
      <c r="K31" s="15">
        <v>263.38999999999999</v>
      </c>
      <c r="L31" s="15">
        <v>141</v>
      </c>
      <c r="M31" s="15">
        <f>L31-K31</f>
        <v>-122.38999999999999</v>
      </c>
      <c r="N31" s="18">
        <f>IF(L31&lt;&gt;0,IF(M31&lt;&gt;0,(IF(M31&lt;0,IF(L31&lt;0,(M31/L31)*(-1),M31/ABS(L31)),M31/ABS(L31))),0),IF(M31=0,0,(IF(M31&gt;0,1,-1))))</f>
        <v>-0.86801418439716305</v>
      </c>
      <c r="O31" s="15">
        <v>52.310000000000002</v>
      </c>
      <c r="P31" s="15">
        <f>H31-K31</f>
        <v>300.61000000000001</v>
      </c>
      <c r="Q31" s="19">
        <v>564</v>
      </c>
      <c r="R31" s="19">
        <v>-122.39</v>
      </c>
      <c r="S31" s="19">
        <v>-0.86801418439716305</v>
      </c>
      <c r="T31" s="6"/>
    </row>
    <row r="32" spans="1:20" ht="17.25" customHeight="1">
      <c r="A32" s="24"/>
      <c r="B32" s="24"/>
      <c r="C32" s="2" t="s">
        <v>21</v>
      </c>
      <c r="D32" s="10">
        <v>-206.81</v>
      </c>
      <c r="E32" s="10">
        <v>47</v>
      </c>
      <c r="F32" s="10">
        <v>0</v>
      </c>
      <c r="G32" s="11" t="str">
        <f>C32</f>
        <v>(510) Outside Services</v>
      </c>
      <c r="H32" s="10">
        <v>564</v>
      </c>
      <c r="I32" s="12">
        <v>253.81</v>
      </c>
      <c r="J32" s="12">
        <v>5.4002127659574501</v>
      </c>
      <c r="K32" s="10">
        <v>263.38999999999999</v>
      </c>
      <c r="L32" s="10">
        <v>141</v>
      </c>
      <c r="M32" s="10">
        <f>L32-K32</f>
        <v>-122.38999999999999</v>
      </c>
      <c r="N32" s="13">
        <f>IF(L32&lt;&gt;0,IF(M32&lt;&gt;0,(IF(M32&lt;0,IF(L32&lt;0,(M32/L32)*(-1),M32/ABS(L32)),M32/ABS(L32))),0),IF(M32=0,0,(IF(M32&gt;0,1,-1))))</f>
        <v>-0.86801418439716305</v>
      </c>
      <c r="O32" s="10">
        <v>52.310000000000002</v>
      </c>
      <c r="P32" s="10">
        <f>H32-K32</f>
        <v>300.61000000000001</v>
      </c>
      <c r="Q32" s="14">
        <v>564</v>
      </c>
      <c r="R32" s="14">
        <v>-122.39</v>
      </c>
      <c r="S32" s="14">
        <v>-0.86801418439716305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 t="s">
        <v>28</v>
      </c>
      <c r="D35" s="15">
        <v>0</v>
      </c>
      <c r="E35" s="15">
        <v>166.666666666667</v>
      </c>
      <c r="F35" s="15">
        <v>0</v>
      </c>
      <c r="G35" s="16" t="str">
        <f>C35</f>
        <v>(5305) SPEAKER/GUEST HONORARIUM</v>
      </c>
      <c r="H35" s="15">
        <v>2000</v>
      </c>
      <c r="I35" s="17">
        <v>166.666666666667</v>
      </c>
      <c r="J35" s="17">
        <v>1</v>
      </c>
      <c r="K35" s="15">
        <v>500</v>
      </c>
      <c r="L35" s="15">
        <v>500.00000000000102</v>
      </c>
      <c r="M35" s="15">
        <f>L35-K35</f>
        <v>1.0231815394945443E-12</v>
      </c>
      <c r="N35" s="18">
        <f>IF(L35&lt;&gt;0,IF(M35&lt;&gt;0,(IF(M35&lt;0,IF(L35&lt;0,(M35/L35)*(-1),M35/ABS(L35)),M35/ABS(L35))),0),IF(M35=0,0,(IF(M35&gt;0,1,-1))))</f>
        <v>2.0463630789890844E-15</v>
      </c>
      <c r="O35" s="15">
        <v>1500</v>
      </c>
      <c r="P35" s="15">
        <f>H35-K35</f>
        <v>1500</v>
      </c>
      <c r="Q35" s="19">
        <v>2000</v>
      </c>
      <c r="R35" s="19">
        <v>1.02318153949454E-12</v>
      </c>
      <c r="S35" s="19">
        <v>2.0463630789890801E-15</v>
      </c>
      <c r="T35" s="6"/>
    </row>
    <row r="36" spans="1:20" ht="17.25" customHeight="1">
      <c r="A36" s="24"/>
      <c r="B36" s="24"/>
      <c r="C36" s="2" t="s">
        <v>32</v>
      </c>
      <c r="D36" s="10">
        <v>0</v>
      </c>
      <c r="E36" s="10">
        <v>166.666666666667</v>
      </c>
      <c r="F36" s="10">
        <v>0</v>
      </c>
      <c r="G36" s="11" t="str">
        <f>C36</f>
        <v>(530) Meetings and Conferences</v>
      </c>
      <c r="H36" s="10">
        <v>2000</v>
      </c>
      <c r="I36" s="12">
        <v>166.666666666667</v>
      </c>
      <c r="J36" s="12">
        <v>1</v>
      </c>
      <c r="K36" s="10">
        <v>500</v>
      </c>
      <c r="L36" s="10">
        <v>500.00000000000102</v>
      </c>
      <c r="M36" s="10">
        <f>L36-K36</f>
        <v>1.0231815394945443E-12</v>
      </c>
      <c r="N36" s="13">
        <f>IF(L36&lt;&gt;0,IF(M36&lt;&gt;0,(IF(M36&lt;0,IF(L36&lt;0,(M36/L36)*(-1),M36/ABS(L36)),M36/ABS(L36))),0),IF(M36=0,0,(IF(M36&gt;0,1,-1))))</f>
        <v>2.0463630789890844E-15</v>
      </c>
      <c r="O36" s="10">
        <v>1500</v>
      </c>
      <c r="P36" s="10">
        <f>H36-K36</f>
        <v>1500</v>
      </c>
      <c r="Q36" s="14">
        <v>2000</v>
      </c>
      <c r="R36" s="14">
        <v>1.02318153949454E-12</v>
      </c>
      <c r="S36" s="14">
        <v>2.0463630789890801E-15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43</v>
      </c>
      <c r="D40" s="10">
        <v>-206.81</v>
      </c>
      <c r="E40" s="10">
        <v>213.666666666667</v>
      </c>
      <c r="F40" s="10">
        <v>0</v>
      </c>
      <c r="G40" s="11" t="s">
        <v>70</v>
      </c>
      <c r="H40" s="10">
        <v>2564</v>
      </c>
      <c r="I40" s="12">
        <v>420.47666666666697</v>
      </c>
      <c r="J40" s="12">
        <v>1.9679095163806499</v>
      </c>
      <c r="K40" s="10">
        <v>763.38999999999999</v>
      </c>
      <c r="L40" s="10">
        <v>641.00000000000102</v>
      </c>
      <c r="M40" s="10">
        <f>L40-K40</f>
        <v>-122.38999999999896</v>
      </c>
      <c r="N40" s="13">
        <f>IF(L40&lt;&gt;0,IF(M40&lt;&gt;0,(IF(M40&lt;0,IF(L40&lt;0,(M40/L40)*(-1),M40/ABS(L40)),M40/ABS(L40))),0),IF(M40=0,0,(IF(M40&gt;0,1,-1))))</f>
        <v>-0.19093603744149573</v>
      </c>
      <c r="O40" s="10">
        <v>1552.3099999999999</v>
      </c>
      <c r="P40" s="10">
        <f>H40-K40</f>
        <v>1800.6100000000001</v>
      </c>
      <c r="Q40" s="14">
        <v>2564</v>
      </c>
      <c r="R40" s="14">
        <v>-122.38999999999901</v>
      </c>
      <c r="S40" s="14">
        <v>-0.19093603744149601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50</v>
      </c>
      <c r="D42" s="15">
        <v>0</v>
      </c>
      <c r="E42" s="15">
        <v>64.75</v>
      </c>
      <c r="F42" s="15">
        <v>54.5</v>
      </c>
      <c r="G42" s="16" t="str">
        <f>C42</f>
        <v>(5940) IUT/REGISTRATION PROCESSING</v>
      </c>
      <c r="H42" s="15">
        <v>777</v>
      </c>
      <c r="I42" s="17">
        <v>64.75</v>
      </c>
      <c r="J42" s="17">
        <v>1</v>
      </c>
      <c r="K42" s="15">
        <v>0</v>
      </c>
      <c r="L42" s="15">
        <v>194.25</v>
      </c>
      <c r="M42" s="15">
        <f>L42-K42</f>
        <v>194.25</v>
      </c>
      <c r="N42" s="18">
        <f>IF(L42&lt;&gt;0,IF(M42&lt;&gt;0,(IF(M42&lt;0,IF(L42&lt;0,(M42/L42)*(-1),M42/ABS(L42)),M42/ABS(L42))),0),IF(M42=0,0,(IF(M42&gt;0,1,-1))))</f>
        <v>1</v>
      </c>
      <c r="O42" s="15">
        <v>54.5</v>
      </c>
      <c r="P42" s="15">
        <f>H42-K42</f>
        <v>777</v>
      </c>
      <c r="Q42" s="19">
        <v>777</v>
      </c>
      <c r="R42" s="19">
        <v>194.25</v>
      </c>
      <c r="S42" s="19">
        <v>1</v>
      </c>
      <c r="T42" s="6"/>
    </row>
    <row r="43" spans="1:20" ht="13.5" hidden="1">
      <c r="A43" s="4"/>
      <c r="B43" s="4"/>
      <c r="C43" s="3" t="s">
        <v>51</v>
      </c>
      <c r="D43" s="15">
        <v>0</v>
      </c>
      <c r="E43" s="15">
        <v>64.75</v>
      </c>
      <c r="F43" s="15">
        <v>54.5</v>
      </c>
      <c r="G43" s="16" t="str">
        <f>C43</f>
        <v>(590) IUT</v>
      </c>
      <c r="H43" s="15">
        <v>777</v>
      </c>
      <c r="I43" s="17">
        <v>64.75</v>
      </c>
      <c r="J43" s="17">
        <v>1</v>
      </c>
      <c r="K43" s="15">
        <v>0</v>
      </c>
      <c r="L43" s="15">
        <v>194.25</v>
      </c>
      <c r="M43" s="15">
        <f>L43-K43</f>
        <v>194.25</v>
      </c>
      <c r="N43" s="18">
        <f>IF(L43&lt;&gt;0,IF(M43&lt;&gt;0,(IF(M43&lt;0,IF(L43&lt;0,(M43/L43)*(-1),M43/ABS(L43)),M43/ABS(L43))),0),IF(M43=0,0,(IF(M43&gt;0,1,-1))))</f>
        <v>1</v>
      </c>
      <c r="O43" s="15">
        <v>54.5</v>
      </c>
      <c r="P43" s="15">
        <f>H43-K43</f>
        <v>777</v>
      </c>
      <c r="Q43" s="19">
        <v>777</v>
      </c>
      <c r="R43" s="19">
        <v>194.25</v>
      </c>
      <c r="S43" s="19">
        <v>1</v>
      </c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24"/>
      <c r="B45" s="24"/>
      <c r="C45" s="2" t="s">
        <v>52</v>
      </c>
      <c r="D45" s="10">
        <v>0</v>
      </c>
      <c r="E45" s="10">
        <v>64.75</v>
      </c>
      <c r="F45" s="10">
        <v>54.5</v>
      </c>
      <c r="G45" s="11" t="str">
        <f>C45</f>
        <v>(52) Total Indirect Expenses</v>
      </c>
      <c r="H45" s="10">
        <v>777</v>
      </c>
      <c r="I45" s="12">
        <v>64.75</v>
      </c>
      <c r="J45" s="12">
        <v>1</v>
      </c>
      <c r="K45" s="10">
        <v>0</v>
      </c>
      <c r="L45" s="10">
        <v>194.25</v>
      </c>
      <c r="M45" s="10">
        <f>L45-K45</f>
        <v>194.25</v>
      </c>
      <c r="N45" s="13">
        <f>IF(L45&lt;&gt;0,IF(M45&lt;&gt;0,(IF(M45&lt;0,IF(L45&lt;0,(M45/L45)*(-1),M45/ABS(L45)),M45/ABS(L45))),0),IF(M45=0,0,(IF(M45&gt;0,1,-1))))</f>
        <v>1</v>
      </c>
      <c r="O45" s="10">
        <v>54.5</v>
      </c>
      <c r="P45" s="10">
        <f>H45-K45</f>
        <v>777</v>
      </c>
      <c r="Q45" s="14">
        <v>777</v>
      </c>
      <c r="R45" s="14">
        <v>194.25</v>
      </c>
      <c r="S45" s="14">
        <v>1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53</v>
      </c>
      <c r="D47" s="10">
        <v>-206.81</v>
      </c>
      <c r="E47" s="10">
        <v>278.41666666666703</v>
      </c>
      <c r="F47" s="10">
        <v>54.5</v>
      </c>
      <c r="G47" s="11" t="s">
        <v>71</v>
      </c>
      <c r="H47" s="10">
        <v>3341</v>
      </c>
      <c r="I47" s="12">
        <v>485.22666666666697</v>
      </c>
      <c r="J47" s="12">
        <v>1.7428075426519001</v>
      </c>
      <c r="K47" s="10">
        <v>763.38999999999999</v>
      </c>
      <c r="L47" s="10">
        <v>835.25000000000102</v>
      </c>
      <c r="M47" s="10">
        <f>L47-K47</f>
        <v>71.860000000001037</v>
      </c>
      <c r="N47" s="13">
        <f>IF(L47&lt;&gt;0,IF(M47&lt;&gt;0,(IF(M47&lt;0,IF(L47&lt;0,(M47/L47)*(-1),M47/ABS(L47)),M47/ABS(L47))),0),IF(M47=0,0,(IF(M47&gt;0,1,-1))))</f>
        <v>0.086034121520503978</v>
      </c>
      <c r="O47" s="10">
        <v>1606.8099999999999</v>
      </c>
      <c r="P47" s="10">
        <f>H47-K47</f>
        <v>2577.6100000000001</v>
      </c>
      <c r="Q47" s="14">
        <v>3341</v>
      </c>
      <c r="R47" s="14">
        <v>71.860000000000994</v>
      </c>
      <c r="S47" s="14">
        <v>0.086034121520504006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54</v>
      </c>
      <c r="D49" s="10">
        <v>866.80999999999995</v>
      </c>
      <c r="E49" s="10">
        <v>1371.5833333333301</v>
      </c>
      <c r="F49" s="10">
        <v>995.5</v>
      </c>
      <c r="G49" s="11" t="s">
        <v>72</v>
      </c>
      <c r="H49" s="10">
        <v>16459</v>
      </c>
      <c r="I49" s="12">
        <v>504.77333333333303</v>
      </c>
      <c r="J49" s="12">
        <v>0.36802235858800603</v>
      </c>
      <c r="K49" s="10">
        <v>9776.6100000000006</v>
      </c>
      <c r="L49" s="10">
        <v>4114.75</v>
      </c>
      <c r="M49" s="10">
        <f>K49-L49</f>
        <v>5661.8600000000006</v>
      </c>
      <c r="N49" s="13">
        <f>IF(L49&lt;&gt;0,IF(M49&lt;&gt;0,(IF(M49&lt;0,IF(L49&lt;0,(M49/L49)*(-1),M49/ABS(L49)),M49/ABS(L49))),0),IF(M49=0,0,(IF(M49&gt;0,1,-1))))</f>
        <v>1.375991250987302</v>
      </c>
      <c r="O49" s="10">
        <v>488.19</v>
      </c>
      <c r="P49" s="10">
        <f>H49-K49</f>
        <v>6682.3899999999994</v>
      </c>
      <c r="Q49" s="14">
        <v>16459</v>
      </c>
      <c r="R49" s="14">
        <v>-5661.8599999999997</v>
      </c>
      <c r="S49" s="14">
        <v>-1.3759912509873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 t="s">
        <v>55</v>
      </c>
      <c r="D51" s="15">
        <v>87.450000000000003</v>
      </c>
      <c r="E51" s="15">
        <v>218.666666666667</v>
      </c>
      <c r="F51" s="15">
        <v>138.59999999999999</v>
      </c>
      <c r="G51" s="16" t="str">
        <f>C51</f>
        <v>(5911) IUT/OVERHEAD</v>
      </c>
      <c r="H51" s="15">
        <v>2624</v>
      </c>
      <c r="I51" s="17">
        <v>131.21666666666701</v>
      </c>
      <c r="J51" s="17">
        <v>0.60007621951219603</v>
      </c>
      <c r="K51" s="15">
        <v>1396.5599999999999</v>
      </c>
      <c r="L51" s="15">
        <v>656.00000000000102</v>
      </c>
      <c r="M51" s="15">
        <f>L51-K51</f>
        <v>-740.55999999999892</v>
      </c>
      <c r="N51" s="18">
        <f>IF(L51&lt;&gt;0,IF(M51&lt;&gt;0,(IF(M51&lt;0,IF(L51&lt;0,(M51/L51)*(-1),M51/ABS(L51)),M51/ABS(L51))),0),IF(M51=0,0,(IF(M51&gt;0,1,-1))))</f>
        <v>-1.1289024390243869</v>
      </c>
      <c r="O51" s="15">
        <v>276.54000000000002</v>
      </c>
      <c r="P51" s="15">
        <f>H51-K51</f>
        <v>1227.4400000000001</v>
      </c>
      <c r="Q51" s="19">
        <v>2624</v>
      </c>
      <c r="R51" s="19">
        <v>-740.55999999999904</v>
      </c>
      <c r="S51" s="19">
        <v>-1.12890243902439</v>
      </c>
      <c r="T51" s="6"/>
    </row>
    <row r="52" spans="1:20" ht="17.25" customHeight="1">
      <c r="A52" s="24"/>
      <c r="B52" s="24"/>
      <c r="C52" s="2" t="s">
        <v>56</v>
      </c>
      <c r="D52" s="10">
        <v>87.450000000000003</v>
      </c>
      <c r="E52" s="10">
        <v>218.666666666667</v>
      </c>
      <c r="F52" s="10">
        <v>138.59999999999999</v>
      </c>
      <c r="G52" s="11" t="str">
        <f>C52</f>
        <v>(OH&amp;TX) TOTAL OVERHEAD /TAXES</v>
      </c>
      <c r="H52" s="10">
        <v>2624</v>
      </c>
      <c r="I52" s="12">
        <v>131.21666666666701</v>
      </c>
      <c r="J52" s="12">
        <v>0.60007621951219603</v>
      </c>
      <c r="K52" s="10">
        <v>1396.5599999999999</v>
      </c>
      <c r="L52" s="10">
        <v>656.00000000000102</v>
      </c>
      <c r="M52" s="10">
        <f>L52-K52</f>
        <v>-740.55999999999892</v>
      </c>
      <c r="N52" s="13">
        <f>IF(L52&lt;&gt;0,IF(M52&lt;&gt;0,(IF(M52&lt;0,IF(L52&lt;0,(M52/L52)*(-1),M52/ABS(L52)),M52/ABS(L52))),0),IF(M52=0,0,(IF(M52&gt;0,1,-1))))</f>
        <v>-1.1289024390243869</v>
      </c>
      <c r="O52" s="10">
        <v>276.54000000000002</v>
      </c>
      <c r="P52" s="10">
        <f>H52-K52</f>
        <v>1227.4400000000001</v>
      </c>
      <c r="Q52" s="14">
        <v>2624</v>
      </c>
      <c r="R52" s="14">
        <v>-740.55999999999904</v>
      </c>
      <c r="S52" s="14">
        <v>-1.12890243902439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2" t="s">
        <v>57</v>
      </c>
      <c r="D54" s="10">
        <v>-119.36</v>
      </c>
      <c r="E54" s="10">
        <v>497.083333333334</v>
      </c>
      <c r="F54" s="10">
        <v>193.09999999999999</v>
      </c>
      <c r="G54" s="11" t="s">
        <v>73</v>
      </c>
      <c r="H54" s="10">
        <v>5965.00000000001</v>
      </c>
      <c r="I54" s="12">
        <v>616.44333333333395</v>
      </c>
      <c r="J54" s="12">
        <v>1.2401207041072899</v>
      </c>
      <c r="K54" s="10">
        <v>2159.9499999999998</v>
      </c>
      <c r="L54" s="10">
        <v>1491.25</v>
      </c>
      <c r="M54" s="10">
        <f>L54-K54</f>
        <v>-668.69999999999982</v>
      </c>
      <c r="N54" s="13">
        <f>IF(L54&lt;&gt;0,IF(M54&lt;&gt;0,(IF(M54&lt;0,IF(L54&lt;0,(M54/L54)*(-1),M54/ABS(L54)),M54/ABS(L54))),0),IF(M54=0,0,(IF(M54&gt;0,1,-1))))</f>
        <v>-0.44841575859178529</v>
      </c>
      <c r="O54" s="10">
        <v>1883.3499999999999</v>
      </c>
      <c r="P54" s="10">
        <f>H54-K54</f>
        <v>3805.0500000000102</v>
      </c>
      <c r="Q54" s="20">
        <v>5965.00000000001</v>
      </c>
      <c r="R54" s="20">
        <v>-668.699999999998</v>
      </c>
      <c r="S54" s="20">
        <v>-0.44841575859178401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4" t="s">
        <v>58</v>
      </c>
      <c r="D56" s="10">
        <v>779.36000000000001</v>
      </c>
      <c r="E56" s="10">
        <v>1152.9166666666699</v>
      </c>
      <c r="F56" s="10">
        <v>856.89999999999998</v>
      </c>
      <c r="G56" s="11" t="s">
        <v>74</v>
      </c>
      <c r="H56" s="10">
        <v>13835</v>
      </c>
      <c r="I56" s="12">
        <v>373.55666666666599</v>
      </c>
      <c r="J56" s="12">
        <v>0.32401011926273898</v>
      </c>
      <c r="K56" s="10">
        <v>8380.0499999999993</v>
      </c>
      <c r="L56" s="10">
        <v>3458.75</v>
      </c>
      <c r="M56" s="10">
        <f>K56-L56</f>
        <v>4921.2999999999993</v>
      </c>
      <c r="N56" s="13">
        <f>IF(L56&lt;&gt;0,IF(M56&lt;&gt;0,(IF(M56&lt;0,IF(L56&lt;0,(M56/L56)*(-1),M56/ABS(L56)),M56/ABS(L56))),0),IF(M56=0,0,(IF(M56&gt;0,1,-1))))</f>
        <v>1.4228550777014815</v>
      </c>
      <c r="O56" s="10">
        <v>211.65000000000001</v>
      </c>
      <c r="P56" s="10">
        <f>H56-K56</f>
        <v>5454.9500000000007</v>
      </c>
      <c r="Q56" s="21">
        <v>13835</v>
      </c>
      <c r="R56" s="21">
        <v>-4921.3000000000002</v>
      </c>
      <c r="S56" s="21">
        <v>-1.4228550777014799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3.5" customHeight="1">
      <c r="A58" s="6"/>
      <c r="B58" s="6"/>
      <c r="C58" s="4"/>
      <c r="D58" s="15"/>
      <c r="E58" s="15"/>
      <c r="F58" s="15"/>
      <c r="G58" s="16" t="s">
        <v>75</v>
      </c>
      <c r="H58" s="15"/>
      <c r="I58" s="17"/>
      <c r="J58" s="17"/>
      <c r="K58" s="15"/>
      <c r="L58" s="15"/>
      <c r="M58" s="15"/>
      <c r="N58" s="8"/>
      <c r="O58" s="15"/>
      <c r="P58" s="15"/>
      <c r="Q58" s="22"/>
      <c r="R58" s="22"/>
      <c r="S58" s="22"/>
      <c r="T58" s="6"/>
    </row>
    <row r="59" spans="1:20" ht="13.5" customHeight="1">
      <c r="C59" s="2" t="s">
        <v>59</v>
      </c>
      <c r="D59" s="10">
        <v>779.36000000000001</v>
      </c>
      <c r="E59" s="10">
        <v>1152.9166666666699</v>
      </c>
      <c r="F59" s="10">
        <v>856.89999999999998</v>
      </c>
      <c r="G59" s="11" t="s">
        <v>76</v>
      </c>
      <c r="H59" s="10">
        <v>13835</v>
      </c>
      <c r="I59" s="12">
        <v>373.55666666666599</v>
      </c>
      <c r="J59" s="12">
        <v>0.32401011926273898</v>
      </c>
      <c r="K59" s="10">
        <v>8380.0499999999993</v>
      </c>
      <c r="L59" s="10">
        <v>3458.75</v>
      </c>
      <c r="M59" s="10">
        <f>K59-L59</f>
        <v>4921.2999999999993</v>
      </c>
      <c r="N59" s="13">
        <f>IF(L59&lt;&gt;0,IF(M59&lt;&gt;0,(IF(M59&lt;0,IF(L59&lt;0,(M59/L59)*(-1),M59/ABS(L59)),M59/ABS(L59))),0),IF(M59=0,0,(IF(M59&gt;0,1,-1))))</f>
        <v>1.4228550777014815</v>
      </c>
      <c r="O59" s="10">
        <v>211.65000000000001</v>
      </c>
      <c r="P59" s="10">
        <f>H59-K59</f>
        <v>5454.9500000000007</v>
      </c>
      <c r="Q59" s="20">
        <v>13835</v>
      </c>
      <c r="R59" s="20">
        <v>-4921.3000000000002</v>
      </c>
      <c r="S59" s="20">
        <v>-1.4228550777014799</v>
      </c>
    </row>
    <row r="60" spans="1:20" ht="13.5" customHeight="1">
      <c r="C60" s="2" t="s">
        <v>60</v>
      </c>
      <c r="D60" s="10">
        <v>779.36000000000001</v>
      </c>
      <c r="E60" s="10">
        <v>1152.9166666666699</v>
      </c>
      <c r="F60" s="10">
        <v>856.89999999999998</v>
      </c>
      <c r="G60" s="11" t="s">
        <v>77</v>
      </c>
      <c r="H60" s="10">
        <v>13835</v>
      </c>
      <c r="I60" s="12">
        <v>373.55666666666599</v>
      </c>
      <c r="J60" s="12">
        <v>0.32401011926273898</v>
      </c>
      <c r="K60" s="10">
        <v>8380.0499999999993</v>
      </c>
      <c r="L60" s="10">
        <v>3458.75</v>
      </c>
      <c r="M60" s="10">
        <f>K60-L60</f>
        <v>4921.2999999999993</v>
      </c>
      <c r="N60" s="13">
        <f>IF(L60&lt;&gt;0,IF(M60&lt;&gt;0,(IF(M60&lt;0,IF(L60&lt;0,(M60/L60)*(-1),M60/ABS(L60)),M60/ABS(L60))),0),IF(M60=0,0,(IF(M60&gt;0,1,-1))))</f>
        <v>1.4228550777014815</v>
      </c>
      <c r="O60" s="10">
        <v>211.65000000000001</v>
      </c>
      <c r="P60" s="10">
        <f>H60-K60</f>
        <v>5454.9500000000007</v>
      </c>
      <c r="Q60" s="20">
        <v>13835</v>
      </c>
      <c r="R60" s="20">
        <v>-4921.3000000000002</v>
      </c>
      <c r="S60" s="20">
        <v>-1.4228550777014799</v>
      </c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6.5" customHeight="1">
      <c r="A62" s="4"/>
      <c r="B62" s="4"/>
      <c r="C62" s="4"/>
      <c r="D62" s="6"/>
      <c r="E62" s="6"/>
      <c r="F62" s="6"/>
      <c r="G62" s="6"/>
      <c r="I62" s="4"/>
      <c r="J62" s="4"/>
      <c r="N62" s="8"/>
      <c r="O62" s="6"/>
      <c r="P62" s="6"/>
      <c r="T62" s="6"/>
    </row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124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ASSOC-WEB CE-2: 412-5315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133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2225</v>
      </c>
      <c r="E23" s="15">
        <v>1750</v>
      </c>
      <c r="F23" s="15">
        <v>2978</v>
      </c>
      <c r="G23" s="16" t="str">
        <f>C23</f>
        <v>(4200) REGISTRATION FEES</v>
      </c>
      <c r="H23" s="15">
        <v>21000</v>
      </c>
      <c r="I23" s="17">
        <v>-475</v>
      </c>
      <c r="J23" s="17">
        <v>-0.27142857142857102</v>
      </c>
      <c r="K23" s="15">
        <v>2225</v>
      </c>
      <c r="L23" s="15">
        <v>5250</v>
      </c>
      <c r="M23" s="15">
        <f>K23-L23</f>
        <v>-3025</v>
      </c>
      <c r="N23" s="18">
        <f>IF(L23&lt;&gt;0,IF(M23&lt;&gt;0,(IF(M23&lt;0,IF(L23&lt;0,(M23/L23)*(-1),M23/ABS(L23)),M23/ABS(L23))),0),IF(M23=0,0,(IF(M23&gt;0,1,-1))))</f>
        <v>-0.57619047619047614</v>
      </c>
      <c r="O23" s="15">
        <v>5054</v>
      </c>
      <c r="P23" s="15">
        <f>H23-K23</f>
        <v>18775</v>
      </c>
      <c r="Q23" s="19">
        <v>21000</v>
      </c>
      <c r="R23" s="19">
        <v>3025</v>
      </c>
      <c r="S23" s="19">
        <v>0.57619047619047603</v>
      </c>
      <c r="T23" s="6"/>
    </row>
    <row r="24" spans="1:20" ht="17.25" customHeight="1">
      <c r="A24" s="24"/>
      <c r="B24" s="24"/>
      <c r="C24" s="2" t="s">
        <v>8</v>
      </c>
      <c r="D24" s="10">
        <v>2225</v>
      </c>
      <c r="E24" s="10">
        <v>1750</v>
      </c>
      <c r="F24" s="10">
        <v>2978</v>
      </c>
      <c r="G24" s="11" t="str">
        <f>C24</f>
        <v>(420) Subtotal Meetings and Conferences</v>
      </c>
      <c r="H24" s="10">
        <v>21000</v>
      </c>
      <c r="I24" s="12">
        <v>-475</v>
      </c>
      <c r="J24" s="12">
        <v>-0.27142857142857102</v>
      </c>
      <c r="K24" s="10">
        <v>2225</v>
      </c>
      <c r="L24" s="10">
        <v>5250</v>
      </c>
      <c r="M24" s="10">
        <f>K24-L24</f>
        <v>-3025</v>
      </c>
      <c r="N24" s="13">
        <f>IF(L24&lt;&gt;0,IF(M24&lt;&gt;0,(IF(M24&lt;0,IF(L24&lt;0,(M24/L24)*(-1),M24/ABS(L24)),M24/ABS(L24))),0),IF(M24=0,0,(IF(M24&gt;0,1,-1))))</f>
        <v>-0.57619047619047614</v>
      </c>
      <c r="O24" s="10">
        <v>5054</v>
      </c>
      <c r="P24" s="10">
        <f>H24-K24</f>
        <v>18775</v>
      </c>
      <c r="Q24" s="14">
        <v>21000</v>
      </c>
      <c r="R24" s="14">
        <v>3025</v>
      </c>
      <c r="S24" s="14">
        <v>0.57619047619047603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2225</v>
      </c>
      <c r="E28" s="10">
        <v>1750</v>
      </c>
      <c r="F28" s="10">
        <v>2978</v>
      </c>
      <c r="G28" s="11" t="s">
        <v>69</v>
      </c>
      <c r="H28" s="10">
        <v>21000</v>
      </c>
      <c r="I28" s="12">
        <v>-475</v>
      </c>
      <c r="J28" s="12">
        <v>-0.27142857142857102</v>
      </c>
      <c r="K28" s="10">
        <v>2225</v>
      </c>
      <c r="L28" s="10">
        <v>5250</v>
      </c>
      <c r="M28" s="10">
        <f>K28-L28</f>
        <v>-3025</v>
      </c>
      <c r="N28" s="13">
        <f>IF(L28&lt;&gt;0,IF(M28&lt;&gt;0,(IF(M28&lt;0,IF(L28&lt;0,(M28/L28)*(-1),M28/ABS(L28)),M28/ABS(L28))),0),IF(M28=0,0,(IF(M28&gt;0,1,-1))))</f>
        <v>-0.57619047619047614</v>
      </c>
      <c r="O28" s="10">
        <v>5054</v>
      </c>
      <c r="P28" s="10">
        <f>H28-K28</f>
        <v>18775</v>
      </c>
      <c r="Q28" s="14">
        <v>21000</v>
      </c>
      <c r="R28" s="14">
        <v>3025</v>
      </c>
      <c r="S28" s="14">
        <v>0.57619047619047603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54.840000000000003</v>
      </c>
      <c r="E31" s="15">
        <v>49.9166666666667</v>
      </c>
      <c r="F31" s="15">
        <v>114.5</v>
      </c>
      <c r="G31" s="16" t="str">
        <f>C31</f>
        <v>(5122) BANK S/C</v>
      </c>
      <c r="H31" s="15">
        <v>599</v>
      </c>
      <c r="I31" s="17">
        <v>-4.9233333333333</v>
      </c>
      <c r="J31" s="17">
        <v>-0.098631051752920904</v>
      </c>
      <c r="K31" s="15">
        <v>84.409999999999997</v>
      </c>
      <c r="L31" s="15">
        <v>149.75</v>
      </c>
      <c r="M31" s="15">
        <f>L31-K31</f>
        <v>65.340000000000003</v>
      </c>
      <c r="N31" s="18">
        <f>IF(L31&lt;&gt;0,IF(M31&lt;&gt;0,(IF(M31&lt;0,IF(L31&lt;0,(M31/L31)*(-1),M31/ABS(L31)),M31/ABS(L31))),0),IF(M31=0,0,(IF(M31&gt;0,1,-1))))</f>
        <v>0.43632721202003344</v>
      </c>
      <c r="O31" s="15">
        <v>225.19999999999999</v>
      </c>
      <c r="P31" s="15">
        <f>H31-K31</f>
        <v>514.59000000000003</v>
      </c>
      <c r="Q31" s="19">
        <v>599</v>
      </c>
      <c r="R31" s="19">
        <v>65.340000000000103</v>
      </c>
      <c r="S31" s="19">
        <v>0.43632721202003399</v>
      </c>
      <c r="T31" s="6"/>
    </row>
    <row r="32" spans="1:20" ht="17.25" customHeight="1">
      <c r="A32" s="24"/>
      <c r="B32" s="24"/>
      <c r="C32" s="2" t="s">
        <v>21</v>
      </c>
      <c r="D32" s="10">
        <v>54.840000000000003</v>
      </c>
      <c r="E32" s="10">
        <v>49.9166666666667</v>
      </c>
      <c r="F32" s="10">
        <v>114.5</v>
      </c>
      <c r="G32" s="11" t="str">
        <f>C32</f>
        <v>(510) Outside Services</v>
      </c>
      <c r="H32" s="10">
        <v>599</v>
      </c>
      <c r="I32" s="12">
        <v>-4.9233333333333</v>
      </c>
      <c r="J32" s="12">
        <v>-0.098631051752920904</v>
      </c>
      <c r="K32" s="10">
        <v>84.409999999999997</v>
      </c>
      <c r="L32" s="10">
        <v>149.75</v>
      </c>
      <c r="M32" s="10">
        <f>L32-K32</f>
        <v>65.340000000000003</v>
      </c>
      <c r="N32" s="13">
        <f>IF(L32&lt;&gt;0,IF(M32&lt;&gt;0,(IF(M32&lt;0,IF(L32&lt;0,(M32/L32)*(-1),M32/ABS(L32)),M32/ABS(L32))),0),IF(M32=0,0,(IF(M32&gt;0,1,-1))))</f>
        <v>0.43632721202003344</v>
      </c>
      <c r="O32" s="10">
        <v>225.19999999999999</v>
      </c>
      <c r="P32" s="10">
        <f>H32-K32</f>
        <v>514.59000000000003</v>
      </c>
      <c r="Q32" s="14">
        <v>599</v>
      </c>
      <c r="R32" s="14">
        <v>65.340000000000103</v>
      </c>
      <c r="S32" s="14">
        <v>0.43632721202003399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 t="s">
        <v>28</v>
      </c>
      <c r="D35" s="15">
        <v>0</v>
      </c>
      <c r="E35" s="15">
        <v>100</v>
      </c>
      <c r="F35" s="15">
        <v>0</v>
      </c>
      <c r="G35" s="16" t="str">
        <f>C35</f>
        <v>(5305) SPEAKER/GUEST HONORARIUM</v>
      </c>
      <c r="H35" s="15">
        <v>1200</v>
      </c>
      <c r="I35" s="17">
        <v>100</v>
      </c>
      <c r="J35" s="17">
        <v>1</v>
      </c>
      <c r="K35" s="15">
        <v>0</v>
      </c>
      <c r="L35" s="15">
        <v>300</v>
      </c>
      <c r="M35" s="15">
        <f>L35-K35</f>
        <v>300</v>
      </c>
      <c r="N35" s="18">
        <f>IF(L35&lt;&gt;0,IF(M35&lt;&gt;0,(IF(M35&lt;0,IF(L35&lt;0,(M35/L35)*(-1),M35/ABS(L35)),M35/ABS(L35))),0),IF(M35=0,0,(IF(M35&gt;0,1,-1))))</f>
        <v>1</v>
      </c>
      <c r="O35" s="15">
        <v>0</v>
      </c>
      <c r="P35" s="15">
        <f>H35-K35</f>
        <v>1200</v>
      </c>
      <c r="Q35" s="19">
        <v>1200</v>
      </c>
      <c r="R35" s="19">
        <v>300</v>
      </c>
      <c r="S35" s="19">
        <v>1</v>
      </c>
      <c r="T35" s="6"/>
    </row>
    <row r="36" spans="1:20" ht="17.25" customHeight="1">
      <c r="A36" s="24"/>
      <c r="B36" s="24"/>
      <c r="C36" s="2" t="s">
        <v>32</v>
      </c>
      <c r="D36" s="10">
        <v>0</v>
      </c>
      <c r="E36" s="10">
        <v>100</v>
      </c>
      <c r="F36" s="10">
        <v>0</v>
      </c>
      <c r="G36" s="11" t="str">
        <f>C36</f>
        <v>(530) Meetings and Conferences</v>
      </c>
      <c r="H36" s="10">
        <v>1200</v>
      </c>
      <c r="I36" s="12">
        <v>100</v>
      </c>
      <c r="J36" s="12">
        <v>1</v>
      </c>
      <c r="K36" s="10">
        <v>0</v>
      </c>
      <c r="L36" s="10">
        <v>300</v>
      </c>
      <c r="M36" s="10">
        <f>L36-K36</f>
        <v>300</v>
      </c>
      <c r="N36" s="13">
        <f>IF(L36&lt;&gt;0,IF(M36&lt;&gt;0,(IF(M36&lt;0,IF(L36&lt;0,(M36/L36)*(-1),M36/ABS(L36)),M36/ABS(L36))),0),IF(M36=0,0,(IF(M36&gt;0,1,-1))))</f>
        <v>1</v>
      </c>
      <c r="O36" s="10">
        <v>0</v>
      </c>
      <c r="P36" s="10">
        <f>H36-K36</f>
        <v>1200</v>
      </c>
      <c r="Q36" s="14">
        <v>1200</v>
      </c>
      <c r="R36" s="14">
        <v>300</v>
      </c>
      <c r="S36" s="14">
        <v>1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33</v>
      </c>
      <c r="D38" s="15">
        <v>0</v>
      </c>
      <c r="E38" s="15">
        <v>0</v>
      </c>
      <c r="F38" s="15">
        <v>0</v>
      </c>
      <c r="G38" s="16" t="str">
        <f>C38</f>
        <v>(5400) EDITORIAL/PROOFREADING/OUTSIDE</v>
      </c>
      <c r="H38" s="15">
        <v>1500</v>
      </c>
      <c r="I38" s="17">
        <v>0</v>
      </c>
      <c r="J38" s="17">
        <v>0</v>
      </c>
      <c r="K38" s="15">
        <v>0</v>
      </c>
      <c r="L38" s="15">
        <v>0</v>
      </c>
      <c r="M38" s="15">
        <f>L38-K38</f>
        <v>0</v>
      </c>
      <c r="N38" s="18">
        <f>IF(L38&lt;&gt;0,IF(M38&lt;&gt;0,(IF(M38&lt;0,IF(L38&lt;0,(M38/L38)*(-1),M38/ABS(L38)),M38/ABS(L38))),0),IF(M38=0,0,(IF(M38&gt;0,1,-1))))</f>
        <v>0</v>
      </c>
      <c r="O38" s="15">
        <v>0</v>
      </c>
      <c r="P38" s="15">
        <f>H38-K38</f>
        <v>1500</v>
      </c>
      <c r="Q38" s="19">
        <v>1500</v>
      </c>
      <c r="R38" s="19">
        <v>0</v>
      </c>
      <c r="S38" s="19">
        <v>0</v>
      </c>
      <c r="T38" s="6"/>
    </row>
    <row r="39" spans="1:20" ht="17.25" customHeight="1">
      <c r="A39" s="24"/>
      <c r="B39" s="24"/>
      <c r="C39" s="2" t="s">
        <v>37</v>
      </c>
      <c r="D39" s="10">
        <v>0</v>
      </c>
      <c r="E39" s="10">
        <v>0</v>
      </c>
      <c r="F39" s="10">
        <v>0</v>
      </c>
      <c r="G39" s="11" t="str">
        <f>C39</f>
        <v>(540) Publication Related Expenses</v>
      </c>
      <c r="H39" s="10">
        <v>1500</v>
      </c>
      <c r="I39" s="12">
        <v>0</v>
      </c>
      <c r="J39" s="12">
        <v>0</v>
      </c>
      <c r="K39" s="10">
        <v>0</v>
      </c>
      <c r="L39" s="10">
        <v>0</v>
      </c>
      <c r="M39" s="10">
        <f>L39-K39</f>
        <v>0</v>
      </c>
      <c r="N39" s="13">
        <f>IF(L39&lt;&gt;0,IF(M39&lt;&gt;0,(IF(M39&lt;0,IF(L39&lt;0,(M39/L39)*(-1),M39/ABS(L39)),M39/ABS(L39))),0),IF(M39=0,0,(IF(M39&gt;0,1,-1))))</f>
        <v>0</v>
      </c>
      <c r="O39" s="10">
        <v>0</v>
      </c>
      <c r="P39" s="10">
        <f>H39-K39</f>
        <v>1500</v>
      </c>
      <c r="Q39" s="14">
        <v>1500</v>
      </c>
      <c r="R39" s="14">
        <v>0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43</v>
      </c>
      <c r="D42" s="10">
        <v>54.840000000000003</v>
      </c>
      <c r="E42" s="10">
        <v>149.916666666667</v>
      </c>
      <c r="F42" s="10">
        <v>114.5</v>
      </c>
      <c r="G42" s="11" t="s">
        <v>70</v>
      </c>
      <c r="H42" s="10">
        <v>3299</v>
      </c>
      <c r="I42" s="12">
        <v>95.076666666666696</v>
      </c>
      <c r="J42" s="12">
        <v>0.63419677598665902</v>
      </c>
      <c r="K42" s="10">
        <v>84.409999999999997</v>
      </c>
      <c r="L42" s="10">
        <v>449.75</v>
      </c>
      <c r="M42" s="10">
        <f>L42-K42</f>
        <v>365.34000000000003</v>
      </c>
      <c r="N42" s="13">
        <f>IF(L42&lt;&gt;0,IF(M42&lt;&gt;0,(IF(M42&lt;0,IF(L42&lt;0,(M42/L42)*(-1),M42/ABS(L42)),M42/ABS(L42))),0),IF(M42=0,0,(IF(M42&gt;0,1,-1))))</f>
        <v>0.8123179544191218</v>
      </c>
      <c r="O42" s="10">
        <v>225.19999999999999</v>
      </c>
      <c r="P42" s="10">
        <f>H42-K42</f>
        <v>3214.5900000000001</v>
      </c>
      <c r="Q42" s="14">
        <v>3299</v>
      </c>
      <c r="R42" s="14">
        <v>365.33999999999997</v>
      </c>
      <c r="S42" s="14">
        <v>0.81231795441912202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4"/>
      <c r="B44" s="4"/>
      <c r="C44" s="3" t="s">
        <v>50</v>
      </c>
      <c r="D44" s="15">
        <v>355.19999999999999</v>
      </c>
      <c r="E44" s="15">
        <v>129.5</v>
      </c>
      <c r="F44" s="15">
        <v>163.5</v>
      </c>
      <c r="G44" s="16" t="str">
        <f>C44</f>
        <v>(5940) IUT/REGISTRATION PROCESSING</v>
      </c>
      <c r="H44" s="15">
        <v>1554</v>
      </c>
      <c r="I44" s="17">
        <v>-225.69999999999999</v>
      </c>
      <c r="J44" s="17">
        <v>-1.74285714285714</v>
      </c>
      <c r="K44" s="15">
        <v>427.35000000000002</v>
      </c>
      <c r="L44" s="15">
        <v>388.5</v>
      </c>
      <c r="M44" s="15">
        <f>L44-K44</f>
        <v>-38.850000000000023</v>
      </c>
      <c r="N44" s="18">
        <f>IF(L44&lt;&gt;0,IF(M44&lt;&gt;0,(IF(M44&lt;0,IF(L44&lt;0,(M44/L44)*(-1),M44/ABS(L44)),M44/ABS(L44))),0),IF(M44=0,0,(IF(M44&gt;0,1,-1))))</f>
        <v>-0.10000000000000006</v>
      </c>
      <c r="O44" s="15">
        <v>239.80000000000001</v>
      </c>
      <c r="P44" s="15">
        <f>H44-K44</f>
        <v>1126.6500000000001</v>
      </c>
      <c r="Q44" s="19">
        <v>1554</v>
      </c>
      <c r="R44" s="19">
        <v>-38.850000000000001</v>
      </c>
      <c r="S44" s="19">
        <v>-0.10000000000000001</v>
      </c>
      <c r="T44" s="6"/>
    </row>
    <row r="45" spans="1:20" ht="13.5" hidden="1">
      <c r="A45" s="4"/>
      <c r="B45" s="4"/>
      <c r="C45" s="3" t="s">
        <v>51</v>
      </c>
      <c r="D45" s="15">
        <v>355.19999999999999</v>
      </c>
      <c r="E45" s="15">
        <v>129.5</v>
      </c>
      <c r="F45" s="15">
        <v>163.5</v>
      </c>
      <c r="G45" s="16" t="str">
        <f>C45</f>
        <v>(590) IUT</v>
      </c>
      <c r="H45" s="15">
        <v>1554</v>
      </c>
      <c r="I45" s="17">
        <v>-225.69999999999999</v>
      </c>
      <c r="J45" s="17">
        <v>-1.74285714285714</v>
      </c>
      <c r="K45" s="15">
        <v>427.35000000000002</v>
      </c>
      <c r="L45" s="15">
        <v>388.5</v>
      </c>
      <c r="M45" s="15">
        <f>L45-K45</f>
        <v>-38.850000000000023</v>
      </c>
      <c r="N45" s="18">
        <f>IF(L45&lt;&gt;0,IF(M45&lt;&gt;0,(IF(M45&lt;0,IF(L45&lt;0,(M45/L45)*(-1),M45/ABS(L45)),M45/ABS(L45))),0),IF(M45=0,0,(IF(M45&gt;0,1,-1))))</f>
        <v>-0.10000000000000006</v>
      </c>
      <c r="O45" s="15">
        <v>239.80000000000001</v>
      </c>
      <c r="P45" s="15">
        <f>H45-K45</f>
        <v>1126.6500000000001</v>
      </c>
      <c r="Q45" s="19">
        <v>1554</v>
      </c>
      <c r="R45" s="19">
        <v>-38.850000000000001</v>
      </c>
      <c r="S45" s="19">
        <v>-0.10000000000000001</v>
      </c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24"/>
      <c r="B47" s="24"/>
      <c r="C47" s="2" t="s">
        <v>52</v>
      </c>
      <c r="D47" s="10">
        <v>355.19999999999999</v>
      </c>
      <c r="E47" s="10">
        <v>129.5</v>
      </c>
      <c r="F47" s="10">
        <v>163.5</v>
      </c>
      <c r="G47" s="11" t="str">
        <f>C47</f>
        <v>(52) Total Indirect Expenses</v>
      </c>
      <c r="H47" s="10">
        <v>1554</v>
      </c>
      <c r="I47" s="12">
        <v>-225.69999999999999</v>
      </c>
      <c r="J47" s="12">
        <v>-1.74285714285714</v>
      </c>
      <c r="K47" s="10">
        <v>427.35000000000002</v>
      </c>
      <c r="L47" s="10">
        <v>388.5</v>
      </c>
      <c r="M47" s="10">
        <f>L47-K47</f>
        <v>-38.850000000000023</v>
      </c>
      <c r="N47" s="13">
        <f>IF(L47&lt;&gt;0,IF(M47&lt;&gt;0,(IF(M47&lt;0,IF(L47&lt;0,(M47/L47)*(-1),M47/ABS(L47)),M47/ABS(L47))),0),IF(M47=0,0,(IF(M47&gt;0,1,-1))))</f>
        <v>-0.10000000000000006</v>
      </c>
      <c r="O47" s="10">
        <v>239.80000000000001</v>
      </c>
      <c r="P47" s="10">
        <f>H47-K47</f>
        <v>1126.6500000000001</v>
      </c>
      <c r="Q47" s="14">
        <v>1554</v>
      </c>
      <c r="R47" s="14">
        <v>-38.850000000000001</v>
      </c>
      <c r="S47" s="14">
        <v>-0.10000000000000001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53</v>
      </c>
      <c r="D49" s="10">
        <v>410.04000000000002</v>
      </c>
      <c r="E49" s="10">
        <v>279.41666666666703</v>
      </c>
      <c r="F49" s="10">
        <v>278</v>
      </c>
      <c r="G49" s="11" t="s">
        <v>71</v>
      </c>
      <c r="H49" s="10">
        <v>4853</v>
      </c>
      <c r="I49" s="12">
        <v>-130.62333333333299</v>
      </c>
      <c r="J49" s="12">
        <v>-0.46748583358186702</v>
      </c>
      <c r="K49" s="10">
        <v>511.75999999999999</v>
      </c>
      <c r="L49" s="10">
        <v>838.25</v>
      </c>
      <c r="M49" s="10">
        <f>L49-K49</f>
        <v>326.49000000000001</v>
      </c>
      <c r="N49" s="13">
        <f>IF(L49&lt;&gt;0,IF(M49&lt;&gt;0,(IF(M49&lt;0,IF(L49&lt;0,(M49/L49)*(-1),M49/ABS(L49)),M49/ABS(L49))),0),IF(M49=0,0,(IF(M49&gt;0,1,-1))))</f>
        <v>0.38949000894721147</v>
      </c>
      <c r="O49" s="10">
        <v>465</v>
      </c>
      <c r="P49" s="10">
        <f>H49-K49</f>
        <v>4341.2399999999998</v>
      </c>
      <c r="Q49" s="14">
        <v>4853</v>
      </c>
      <c r="R49" s="14">
        <v>326.49000000000001</v>
      </c>
      <c r="S49" s="14">
        <v>0.38949000894721097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54</v>
      </c>
      <c r="D51" s="10">
        <v>1814.96</v>
      </c>
      <c r="E51" s="10">
        <v>1470.5833333333301</v>
      </c>
      <c r="F51" s="10">
        <v>2700</v>
      </c>
      <c r="G51" s="11" t="s">
        <v>72</v>
      </c>
      <c r="H51" s="10">
        <v>16147</v>
      </c>
      <c r="I51" s="12">
        <v>-344.37666666666701</v>
      </c>
      <c r="J51" s="12">
        <v>-0.23417691392304599</v>
      </c>
      <c r="K51" s="10">
        <v>1713.24</v>
      </c>
      <c r="L51" s="10">
        <v>4411.75</v>
      </c>
      <c r="M51" s="10">
        <f>K51-L51</f>
        <v>-2698.5100000000002</v>
      </c>
      <c r="N51" s="13">
        <f>IF(L51&lt;&gt;0,IF(M51&lt;&gt;0,(IF(M51&lt;0,IF(L51&lt;0,(M51/L51)*(-1),M51/ABS(L51)),M51/ABS(L51))),0),IF(M51=0,0,(IF(M51&gt;0,1,-1))))</f>
        <v>-0.61166430554768525</v>
      </c>
      <c r="O51" s="10">
        <v>4589</v>
      </c>
      <c r="P51" s="10">
        <f>H51-K51</f>
        <v>14433.76</v>
      </c>
      <c r="Q51" s="14">
        <v>16147</v>
      </c>
      <c r="R51" s="14">
        <v>2698.5100000000002</v>
      </c>
      <c r="S51" s="14">
        <v>0.61166430554768503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6.5" customHeight="1">
      <c r="A53" s="4"/>
      <c r="B53" s="4"/>
      <c r="C53" s="3" t="s">
        <v>55</v>
      </c>
      <c r="D53" s="15">
        <v>294.81</v>
      </c>
      <c r="E53" s="15">
        <v>231.916666666667</v>
      </c>
      <c r="F53" s="15">
        <v>393.10000000000002</v>
      </c>
      <c r="G53" s="16" t="str">
        <f>C53</f>
        <v>(5911) IUT/OVERHEAD</v>
      </c>
      <c r="H53" s="15">
        <v>2783</v>
      </c>
      <c r="I53" s="17">
        <v>-62.893333333332997</v>
      </c>
      <c r="J53" s="17">
        <v>-0.27118936399568599</v>
      </c>
      <c r="K53" s="15">
        <v>294.81</v>
      </c>
      <c r="L53" s="15">
        <v>695.75000000000102</v>
      </c>
      <c r="M53" s="15">
        <f>L53-K53</f>
        <v>400.94000000000102</v>
      </c>
      <c r="N53" s="18">
        <f>IF(L53&lt;&gt;0,IF(M53&lt;&gt;0,(IF(M53&lt;0,IF(L53&lt;0,(M53/L53)*(-1),M53/ABS(L53)),M53/ABS(L53))),0),IF(M53=0,0,(IF(M53&gt;0,1,-1))))</f>
        <v>0.57627021200143791</v>
      </c>
      <c r="O53" s="15">
        <v>667.13</v>
      </c>
      <c r="P53" s="15">
        <f>H53-K53</f>
        <v>2488.1900000000001</v>
      </c>
      <c r="Q53" s="19">
        <v>2783</v>
      </c>
      <c r="R53" s="19">
        <v>400.94000000000102</v>
      </c>
      <c r="S53" s="19">
        <v>0.57627021200143802</v>
      </c>
      <c r="T53" s="6"/>
    </row>
    <row r="54" spans="1:20" ht="17.25" customHeight="1">
      <c r="A54" s="24"/>
      <c r="B54" s="24"/>
      <c r="C54" s="2" t="s">
        <v>56</v>
      </c>
      <c r="D54" s="10">
        <v>294.81</v>
      </c>
      <c r="E54" s="10">
        <v>231.916666666667</v>
      </c>
      <c r="F54" s="10">
        <v>393.10000000000002</v>
      </c>
      <c r="G54" s="11" t="str">
        <f>C54</f>
        <v>(OH&amp;TX) TOTAL OVERHEAD /TAXES</v>
      </c>
      <c r="H54" s="10">
        <v>2783</v>
      </c>
      <c r="I54" s="12">
        <v>-62.893333333332997</v>
      </c>
      <c r="J54" s="12">
        <v>-0.27118936399568599</v>
      </c>
      <c r="K54" s="10">
        <v>294.81</v>
      </c>
      <c r="L54" s="10">
        <v>695.75000000000102</v>
      </c>
      <c r="M54" s="10">
        <f>L54-K54</f>
        <v>400.94000000000102</v>
      </c>
      <c r="N54" s="13">
        <f>IF(L54&lt;&gt;0,IF(M54&lt;&gt;0,(IF(M54&lt;0,IF(L54&lt;0,(M54/L54)*(-1),M54/ABS(L54)),M54/ABS(L54))),0),IF(M54=0,0,(IF(M54&gt;0,1,-1))))</f>
        <v>0.57627021200143791</v>
      </c>
      <c r="O54" s="10">
        <v>667.13</v>
      </c>
      <c r="P54" s="10">
        <f>H54-K54</f>
        <v>2488.1900000000001</v>
      </c>
      <c r="Q54" s="14">
        <v>2783</v>
      </c>
      <c r="R54" s="14">
        <v>400.94000000000102</v>
      </c>
      <c r="S54" s="14">
        <v>0.57627021200143802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2" t="s">
        <v>57</v>
      </c>
      <c r="D56" s="10">
        <v>704.85000000000002</v>
      </c>
      <c r="E56" s="10">
        <v>511.333333333334</v>
      </c>
      <c r="F56" s="10">
        <v>671.10000000000002</v>
      </c>
      <c r="G56" s="11" t="s">
        <v>73</v>
      </c>
      <c r="H56" s="10">
        <v>7636.00000000001</v>
      </c>
      <c r="I56" s="12">
        <v>-193.516666666666</v>
      </c>
      <c r="J56" s="12">
        <v>-0.37845501955671301</v>
      </c>
      <c r="K56" s="10">
        <v>806.57000000000005</v>
      </c>
      <c r="L56" s="10">
        <v>1534</v>
      </c>
      <c r="M56" s="10">
        <f>L56-K56</f>
        <v>727.42999999999995</v>
      </c>
      <c r="N56" s="13">
        <f>IF(L56&lt;&gt;0,IF(M56&lt;&gt;0,(IF(M56&lt;0,IF(L56&lt;0,(M56/L56)*(-1),M56/ABS(L56)),M56/ABS(L56))),0),IF(M56=0,0,(IF(M56&gt;0,1,-1))))</f>
        <v>0.47420469361147322</v>
      </c>
      <c r="O56" s="10">
        <v>1132.1300000000001</v>
      </c>
      <c r="P56" s="10">
        <f>H56-K56</f>
        <v>6829.4300000000103</v>
      </c>
      <c r="Q56" s="20">
        <v>7636.00000000001</v>
      </c>
      <c r="R56" s="20">
        <v>727.43000000000097</v>
      </c>
      <c r="S56" s="20">
        <v>0.47420469361147399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7.25" customHeight="1">
      <c r="A58" s="24"/>
      <c r="B58" s="24"/>
      <c r="C58" s="4" t="s">
        <v>58</v>
      </c>
      <c r="D58" s="10">
        <v>1520.1500000000001</v>
      </c>
      <c r="E58" s="10">
        <v>1238.6666666666699</v>
      </c>
      <c r="F58" s="10">
        <v>2306.9000000000001</v>
      </c>
      <c r="G58" s="11" t="s">
        <v>74</v>
      </c>
      <c r="H58" s="10">
        <v>13364</v>
      </c>
      <c r="I58" s="12">
        <v>-281.48333333333397</v>
      </c>
      <c r="J58" s="12">
        <v>-0.227247039827772</v>
      </c>
      <c r="K58" s="10">
        <v>1418.4300000000001</v>
      </c>
      <c r="L58" s="10">
        <v>3716</v>
      </c>
      <c r="M58" s="10">
        <f>K58-L58</f>
        <v>-2297.5699999999997</v>
      </c>
      <c r="N58" s="13">
        <f>IF(L58&lt;&gt;0,IF(M58&lt;&gt;0,(IF(M58&lt;0,IF(L58&lt;0,(M58/L58)*(-1),M58/ABS(L58)),M58/ABS(L58))),0),IF(M58=0,0,(IF(M58&gt;0,1,-1))))</f>
        <v>-0.61829117330462857</v>
      </c>
      <c r="O58" s="10">
        <v>3921.8699999999999</v>
      </c>
      <c r="P58" s="10">
        <f>H58-K58</f>
        <v>11945.57</v>
      </c>
      <c r="Q58" s="21">
        <v>13364</v>
      </c>
      <c r="R58" s="21">
        <v>2297.5700000000002</v>
      </c>
      <c r="S58" s="21">
        <v>0.61829117330462802</v>
      </c>
      <c r="T58" s="42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3.5" customHeight="1">
      <c r="A60" s="6"/>
      <c r="B60" s="6"/>
      <c r="C60" s="4"/>
      <c r="D60" s="15"/>
      <c r="E60" s="15"/>
      <c r="F60" s="15"/>
      <c r="G60" s="16" t="s">
        <v>75</v>
      </c>
      <c r="H60" s="15"/>
      <c r="I60" s="17"/>
      <c r="J60" s="17"/>
      <c r="K60" s="15"/>
      <c r="L60" s="15"/>
      <c r="M60" s="15"/>
      <c r="N60" s="8"/>
      <c r="O60" s="15"/>
      <c r="P60" s="15"/>
      <c r="Q60" s="22"/>
      <c r="R60" s="22"/>
      <c r="S60" s="22"/>
      <c r="T60" s="6"/>
    </row>
    <row r="61" spans="1:20" ht="13.5" customHeight="1">
      <c r="C61" s="2" t="s">
        <v>59</v>
      </c>
      <c r="D61" s="10">
        <v>1520.1500000000001</v>
      </c>
      <c r="E61" s="10">
        <v>1238.6666666666699</v>
      </c>
      <c r="F61" s="10">
        <v>2306.9000000000001</v>
      </c>
      <c r="G61" s="11" t="s">
        <v>76</v>
      </c>
      <c r="H61" s="10">
        <v>13364</v>
      </c>
      <c r="I61" s="12">
        <v>-281.48333333333397</v>
      </c>
      <c r="J61" s="12">
        <v>-0.227247039827772</v>
      </c>
      <c r="K61" s="10">
        <v>1418.4300000000001</v>
      </c>
      <c r="L61" s="10">
        <v>3716</v>
      </c>
      <c r="M61" s="10">
        <f>K61-L61</f>
        <v>-2297.5699999999997</v>
      </c>
      <c r="N61" s="13">
        <f>IF(L61&lt;&gt;0,IF(M61&lt;&gt;0,(IF(M61&lt;0,IF(L61&lt;0,(M61/L61)*(-1),M61/ABS(L61)),M61/ABS(L61))),0),IF(M61=0,0,(IF(M61&gt;0,1,-1))))</f>
        <v>-0.61829117330462857</v>
      </c>
      <c r="O61" s="10">
        <v>3921.8699999999999</v>
      </c>
      <c r="P61" s="10">
        <f>H61-K61</f>
        <v>11945.57</v>
      </c>
      <c r="Q61" s="20">
        <v>13364</v>
      </c>
      <c r="R61" s="20">
        <v>2297.5700000000002</v>
      </c>
      <c r="S61" s="20">
        <v>0.61829117330462802</v>
      </c>
    </row>
    <row r="62" spans="1:20" ht="13.5" customHeight="1">
      <c r="C62" s="2" t="s">
        <v>60</v>
      </c>
      <c r="D62" s="10">
        <v>1520.1500000000001</v>
      </c>
      <c r="E62" s="10">
        <v>1238.6666666666699</v>
      </c>
      <c r="F62" s="10">
        <v>2306.9000000000001</v>
      </c>
      <c r="G62" s="11" t="s">
        <v>77</v>
      </c>
      <c r="H62" s="10">
        <v>13364</v>
      </c>
      <c r="I62" s="12">
        <v>-281.48333333333397</v>
      </c>
      <c r="J62" s="12">
        <v>-0.227247039827772</v>
      </c>
      <c r="K62" s="10">
        <v>1418.4300000000001</v>
      </c>
      <c r="L62" s="10">
        <v>3716</v>
      </c>
      <c r="M62" s="10">
        <f>K62-L62</f>
        <v>-2297.5699999999997</v>
      </c>
      <c r="N62" s="13">
        <f>IF(L62&lt;&gt;0,IF(M62&lt;&gt;0,(IF(M62&lt;0,IF(L62&lt;0,(M62/L62)*(-1),M62/ABS(L62)),M62/ABS(L62))),0),IF(M62=0,0,(IF(M62&gt;0,1,-1))))</f>
        <v>-0.61829117330462857</v>
      </c>
      <c r="O62" s="10">
        <v>3921.8699999999999</v>
      </c>
      <c r="P62" s="10">
        <f>H62-K62</f>
        <v>11945.57</v>
      </c>
      <c r="Q62" s="20">
        <v>13364</v>
      </c>
      <c r="R62" s="20">
        <v>2297.5700000000002</v>
      </c>
      <c r="S62" s="20">
        <v>0.61829117330462802</v>
      </c>
    </row>
    <row r="63" spans="1:20" ht="16.5" customHeight="1">
      <c r="A63" s="4"/>
      <c r="B63" s="4"/>
      <c r="C63" s="4"/>
      <c r="D63" s="6"/>
      <c r="E63" s="6"/>
      <c r="F63" s="6"/>
      <c r="G63" s="6"/>
      <c r="I63" s="4"/>
      <c r="J63" s="4"/>
      <c r="N63" s="8"/>
      <c r="O63" s="6"/>
      <c r="P63" s="6"/>
      <c r="T63" s="6"/>
    </row>
    <row r="64" spans="1:20" ht="16.5" customHeight="1">
      <c r="A64" s="4"/>
      <c r="B64" s="4"/>
      <c r="C64" s="4"/>
      <c r="D64" s="6"/>
      <c r="E64" s="6"/>
      <c r="F64" s="6"/>
      <c r="G64" s="6"/>
      <c r="I64" s="4"/>
      <c r="J64" s="4"/>
      <c r="N64" s="8"/>
      <c r="O64" s="6"/>
      <c r="P64" s="6"/>
      <c r="T64" s="6"/>
    </row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134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ASSOC-LITA Forum: 412-5353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131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79470</v>
      </c>
      <c r="E23" s="15">
        <v>104500</v>
      </c>
      <c r="F23" s="15">
        <v>106154</v>
      </c>
      <c r="G23" s="16" t="str">
        <f>C23</f>
        <v>(4200) REGISTRATION FEES</v>
      </c>
      <c r="H23" s="15">
        <v>104500</v>
      </c>
      <c r="I23" s="17">
        <v>25030</v>
      </c>
      <c r="J23" s="17">
        <v>0.239521531100478</v>
      </c>
      <c r="K23" s="15">
        <v>79470</v>
      </c>
      <c r="L23" s="15">
        <v>104500</v>
      </c>
      <c r="M23" s="15">
        <f>K23-L23</f>
        <v>-25030</v>
      </c>
      <c r="N23" s="18">
        <f>IF(L23&lt;&gt;0,IF(M23&lt;&gt;0,(IF(M23&lt;0,IF(L23&lt;0,(M23/L23)*(-1),M23/ABS(L23)),M23/ABS(L23))),0),IF(M23=0,0,(IF(M23&gt;0,1,-1))))</f>
        <v>-0.23952153110047847</v>
      </c>
      <c r="O23" s="15">
        <v>106154</v>
      </c>
      <c r="P23" s="15">
        <f>H23-K23</f>
        <v>25030</v>
      </c>
      <c r="Q23" s="19">
        <v>104500</v>
      </c>
      <c r="R23" s="19">
        <v>25030</v>
      </c>
      <c r="S23" s="19">
        <v>0.239521531100478</v>
      </c>
      <c r="T23" s="6"/>
    </row>
    <row r="24" spans="1:20" ht="17.25" customHeight="1">
      <c r="A24" s="24"/>
      <c r="B24" s="24"/>
      <c r="C24" s="2" t="s">
        <v>8</v>
      </c>
      <c r="D24" s="10">
        <v>79470</v>
      </c>
      <c r="E24" s="10">
        <v>104500</v>
      </c>
      <c r="F24" s="10">
        <v>106154</v>
      </c>
      <c r="G24" s="11" t="str">
        <f>C24</f>
        <v>(420) Subtotal Meetings and Conferences</v>
      </c>
      <c r="H24" s="10">
        <v>104500</v>
      </c>
      <c r="I24" s="12">
        <v>25030</v>
      </c>
      <c r="J24" s="12">
        <v>0.239521531100478</v>
      </c>
      <c r="K24" s="10">
        <v>79470</v>
      </c>
      <c r="L24" s="10">
        <v>104500</v>
      </c>
      <c r="M24" s="10">
        <f>K24-L24</f>
        <v>-25030</v>
      </c>
      <c r="N24" s="13">
        <f>IF(L24&lt;&gt;0,IF(M24&lt;&gt;0,(IF(M24&lt;0,IF(L24&lt;0,(M24/L24)*(-1),M24/ABS(L24)),M24/ABS(L24))),0),IF(M24=0,0,(IF(M24&gt;0,1,-1))))</f>
        <v>-0.23952153110047847</v>
      </c>
      <c r="O24" s="10">
        <v>106154</v>
      </c>
      <c r="P24" s="10">
        <f>H24-K24</f>
        <v>25030</v>
      </c>
      <c r="Q24" s="14">
        <v>104500</v>
      </c>
      <c r="R24" s="14">
        <v>25030</v>
      </c>
      <c r="S24" s="14">
        <v>0.239521531100478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9</v>
      </c>
      <c r="D27" s="15">
        <v>0</v>
      </c>
      <c r="E27" s="15">
        <v>10000</v>
      </c>
      <c r="F27" s="15">
        <v>0</v>
      </c>
      <c r="G27" s="16" t="str">
        <f>C27</f>
        <v>(4400) DONATIONS/HONORARIA</v>
      </c>
      <c r="H27" s="15">
        <v>10000</v>
      </c>
      <c r="I27" s="17">
        <v>10000</v>
      </c>
      <c r="J27" s="17">
        <v>1</v>
      </c>
      <c r="K27" s="15">
        <v>2851</v>
      </c>
      <c r="L27" s="15">
        <v>10000</v>
      </c>
      <c r="M27" s="15">
        <f>K27-L27</f>
        <v>-7149</v>
      </c>
      <c r="N27" s="18">
        <f>IF(L27&lt;&gt;0,IF(M27&lt;&gt;0,(IF(M27&lt;0,IF(L27&lt;0,(M27/L27)*(-1),M27/ABS(L27)),M27/ABS(L27))),0),IF(M27=0,0,(IF(M27&gt;0,1,-1))))</f>
        <v>-0.71489999999999998</v>
      </c>
      <c r="O27" s="15">
        <v>3000</v>
      </c>
      <c r="P27" s="15">
        <f>H27-K27</f>
        <v>7149</v>
      </c>
      <c r="Q27" s="19">
        <v>10000</v>
      </c>
      <c r="R27" s="19">
        <v>7149</v>
      </c>
      <c r="S27" s="19">
        <v>0.71489999999999998</v>
      </c>
      <c r="T27" s="6"/>
    </row>
    <row r="28" spans="1:20" ht="17.25" customHeight="1">
      <c r="A28" s="24"/>
      <c r="B28" s="24"/>
      <c r="C28" s="2" t="s">
        <v>11</v>
      </c>
      <c r="D28" s="10">
        <v>0</v>
      </c>
      <c r="E28" s="10">
        <v>10000</v>
      </c>
      <c r="F28" s="10">
        <v>0</v>
      </c>
      <c r="G28" s="11" t="str">
        <f>C28</f>
        <v>(440) Subtotal Misc.</v>
      </c>
      <c r="H28" s="10">
        <v>10000</v>
      </c>
      <c r="I28" s="12">
        <v>10000</v>
      </c>
      <c r="J28" s="12">
        <v>1</v>
      </c>
      <c r="K28" s="10">
        <v>2851</v>
      </c>
      <c r="L28" s="10">
        <v>10000</v>
      </c>
      <c r="M28" s="10">
        <f>K28-L28</f>
        <v>-7149</v>
      </c>
      <c r="N28" s="13">
        <f>IF(L28&lt;&gt;0,IF(M28&lt;&gt;0,(IF(M28&lt;0,IF(L28&lt;0,(M28/L28)*(-1),M28/ABS(L28)),M28/ABS(L28))),0),IF(M28=0,0,(IF(M28&gt;0,1,-1))))</f>
        <v>-0.71489999999999998</v>
      </c>
      <c r="O28" s="10">
        <v>3000</v>
      </c>
      <c r="P28" s="10">
        <f>H28-K28</f>
        <v>7149</v>
      </c>
      <c r="Q28" s="14">
        <v>10000</v>
      </c>
      <c r="R28" s="14">
        <v>7149</v>
      </c>
      <c r="S28" s="14">
        <v>0.71489999999999998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7.25" customHeight="1">
      <c r="A30" s="24"/>
      <c r="B30" s="24"/>
      <c r="C30" s="2" t="s">
        <v>12</v>
      </c>
      <c r="D30" s="10">
        <v>79470</v>
      </c>
      <c r="E30" s="10">
        <v>114500</v>
      </c>
      <c r="F30" s="10">
        <v>106154</v>
      </c>
      <c r="G30" s="11" t="s">
        <v>69</v>
      </c>
      <c r="H30" s="10">
        <v>114500</v>
      </c>
      <c r="I30" s="12">
        <v>35030</v>
      </c>
      <c r="J30" s="12">
        <v>0.30593886462882097</v>
      </c>
      <c r="K30" s="10">
        <v>82321</v>
      </c>
      <c r="L30" s="10">
        <v>114500</v>
      </c>
      <c r="M30" s="10">
        <f>K30-L30</f>
        <v>-32179</v>
      </c>
      <c r="N30" s="13">
        <f>IF(L30&lt;&gt;0,IF(M30&lt;&gt;0,(IF(M30&lt;0,IF(L30&lt;0,(M30/L30)*(-1),M30/ABS(L30)),M30/ABS(L30))),0),IF(M30=0,0,(IF(M30&gt;0,1,-1))))</f>
        <v>-0.28103930131004368</v>
      </c>
      <c r="O30" s="10">
        <v>109154</v>
      </c>
      <c r="P30" s="10">
        <f>H30-K30</f>
        <v>32179</v>
      </c>
      <c r="Q30" s="14">
        <v>114500</v>
      </c>
      <c r="R30" s="14">
        <v>32179</v>
      </c>
      <c r="S30" s="14">
        <v>0.28103930131004401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18</v>
      </c>
      <c r="D33" s="15">
        <v>1472.5</v>
      </c>
      <c r="E33" s="15">
        <v>0</v>
      </c>
      <c r="F33" s="15">
        <v>0</v>
      </c>
      <c r="G33" s="16" t="str">
        <f>C33</f>
        <v>(5110) PROFESSIONAL SERVICES</v>
      </c>
      <c r="H33" s="15">
        <v>0</v>
      </c>
      <c r="I33" s="17">
        <v>-1472.5</v>
      </c>
      <c r="J33" s="17">
        <v>0</v>
      </c>
      <c r="K33" s="15">
        <v>1472.5</v>
      </c>
      <c r="L33" s="15">
        <v>0</v>
      </c>
      <c r="M33" s="15">
        <f>L33-K33</f>
        <v>-1472.5</v>
      </c>
      <c r="N33" s="18">
        <f>IF(L33&lt;&gt;0,IF(M33&lt;&gt;0,(IF(M33&lt;0,IF(L33&lt;0,(M33/L33)*(-1),M33/ABS(L33)),M33/ABS(L33))),0),IF(M33=0,0,(IF(M33&gt;0,1,-1))))</f>
        <v>-1</v>
      </c>
      <c r="O33" s="15">
        <v>0</v>
      </c>
      <c r="P33" s="15">
        <f>H33-K33</f>
        <v>-1472.5</v>
      </c>
      <c r="Q33" s="19">
        <v>0</v>
      </c>
      <c r="R33" s="19">
        <v>-1472.5</v>
      </c>
      <c r="S33" s="19">
        <v>0</v>
      </c>
      <c r="T33" s="6"/>
    </row>
    <row r="34" spans="1:20" ht="16.5" customHeight="1">
      <c r="C34" s="3" t="s">
        <v>19</v>
      </c>
      <c r="D34" s="15">
        <v>-1768.47</v>
      </c>
      <c r="E34" s="15">
        <v>2978</v>
      </c>
      <c r="F34" s="15">
        <v>197.59999999999999</v>
      </c>
      <c r="G34" s="16" t="str">
        <f>C34</f>
        <v>(5122) BANK S/C</v>
      </c>
      <c r="H34" s="15">
        <v>2978</v>
      </c>
      <c r="I34" s="17">
        <v>4746.4700000000003</v>
      </c>
      <c r="J34" s="17">
        <v>1.59384486232371</v>
      </c>
      <c r="K34" s="15">
        <v>1902.04</v>
      </c>
      <c r="L34" s="15">
        <v>2978</v>
      </c>
      <c r="M34" s="15">
        <f>L34-K34</f>
        <v>1075.96</v>
      </c>
      <c r="N34" s="18">
        <f>IF(L34&lt;&gt;0,IF(M34&lt;&gt;0,(IF(M34&lt;0,IF(L34&lt;0,(M34/L34)*(-1),M34/ABS(L34)),M34/ABS(L34))),0),IF(M34=0,0,(IF(M34&gt;0,1,-1))))</f>
        <v>0.36130288784419073</v>
      </c>
      <c r="O34" s="15">
        <v>2379.71</v>
      </c>
      <c r="P34" s="15">
        <f>H34-K34</f>
        <v>1075.96</v>
      </c>
      <c r="Q34" s="19">
        <v>2978</v>
      </c>
      <c r="R34" s="19">
        <v>1075.96</v>
      </c>
      <c r="S34" s="19">
        <v>0.36130288784419101</v>
      </c>
    </row>
    <row r="35" spans="1:20" ht="16.5" customHeight="1">
      <c r="C35" s="3" t="s">
        <v>20</v>
      </c>
      <c r="D35" s="15">
        <v>0</v>
      </c>
      <c r="E35" s="15">
        <v>0</v>
      </c>
      <c r="F35" s="15">
        <v>601.38</v>
      </c>
      <c r="G35" s="16" t="str">
        <f>C35</f>
        <v>(5150) MESSENGER SERVICE</v>
      </c>
      <c r="H35" s="15">
        <v>0</v>
      </c>
      <c r="I35" s="17">
        <v>0</v>
      </c>
      <c r="J35" s="17">
        <v>0</v>
      </c>
      <c r="K35" s="15">
        <v>0</v>
      </c>
      <c r="L35" s="15">
        <v>0</v>
      </c>
      <c r="M35" s="15">
        <f>L35-K35</f>
        <v>0</v>
      </c>
      <c r="N35" s="18">
        <f>IF(L35&lt;&gt;0,IF(M35&lt;&gt;0,(IF(M35&lt;0,IF(L35&lt;0,(M35/L35)*(-1),M35/ABS(L35)),M35/ABS(L35))),0),IF(M35=0,0,(IF(M35&gt;0,1,-1))))</f>
        <v>0</v>
      </c>
      <c r="O35" s="15">
        <v>601.38</v>
      </c>
      <c r="P35" s="15">
        <f>H35-K35</f>
        <v>0</v>
      </c>
      <c r="Q35" s="19">
        <v>0</v>
      </c>
      <c r="R35" s="19">
        <v>0</v>
      </c>
      <c r="S35" s="19">
        <v>0</v>
      </c>
    </row>
    <row r="36" spans="1:20" ht="17.25" customHeight="1">
      <c r="A36" s="24"/>
      <c r="B36" s="24"/>
      <c r="C36" s="2" t="s">
        <v>21</v>
      </c>
      <c r="D36" s="10">
        <v>-295.97000000000003</v>
      </c>
      <c r="E36" s="10">
        <v>2978</v>
      </c>
      <c r="F36" s="10">
        <v>798.98000000000002</v>
      </c>
      <c r="G36" s="11" t="str">
        <f>C36</f>
        <v>(510) Outside Services</v>
      </c>
      <c r="H36" s="10">
        <v>2978</v>
      </c>
      <c r="I36" s="12">
        <v>3273.9699999999998</v>
      </c>
      <c r="J36" s="12">
        <v>1.0993854936198799</v>
      </c>
      <c r="K36" s="10">
        <v>3374.54</v>
      </c>
      <c r="L36" s="10">
        <v>2978</v>
      </c>
      <c r="M36" s="10">
        <f>L36-K36</f>
        <v>-396.53999999999996</v>
      </c>
      <c r="N36" s="13">
        <f>IF(L36&lt;&gt;0,IF(M36&lt;&gt;0,(IF(M36&lt;0,IF(L36&lt;0,(M36/L36)*(-1),M36/ABS(L36)),M36/ABS(L36))),0),IF(M36=0,0,(IF(M36&gt;0,1,-1))))</f>
        <v>-0.13315648085963733</v>
      </c>
      <c r="O36" s="10">
        <v>2981.0900000000001</v>
      </c>
      <c r="P36" s="10">
        <f>H36-K36</f>
        <v>-396.53999999999996</v>
      </c>
      <c r="Q36" s="14">
        <v>2978</v>
      </c>
      <c r="R36" s="14">
        <v>-396.54000000000002</v>
      </c>
      <c r="S36" s="14">
        <v>-0.13315648085963699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22</v>
      </c>
      <c r="D38" s="15">
        <v>375.94</v>
      </c>
      <c r="E38" s="15">
        <v>200</v>
      </c>
      <c r="F38" s="15">
        <v>942.99000000000001</v>
      </c>
      <c r="G38" s="16" t="str">
        <f>C38</f>
        <v>(5210) TRANSPORTATION</v>
      </c>
      <c r="H38" s="15">
        <v>1600</v>
      </c>
      <c r="I38" s="17">
        <v>-175.94</v>
      </c>
      <c r="J38" s="17">
        <v>-0.87970000000000004</v>
      </c>
      <c r="K38" s="15">
        <v>375.94</v>
      </c>
      <c r="L38" s="15">
        <v>1600</v>
      </c>
      <c r="M38" s="15">
        <f>L38-K38</f>
        <v>1224.0599999999999</v>
      </c>
      <c r="N38" s="18">
        <f>IF(L38&lt;&gt;0,IF(M38&lt;&gt;0,(IF(M38&lt;0,IF(L38&lt;0,(M38/L38)*(-1),M38/ABS(L38)),M38/ABS(L38))),0),IF(M38=0,0,(IF(M38&gt;0,1,-1))))</f>
        <v>0.76503749999999993</v>
      </c>
      <c r="O38" s="15">
        <v>942.99000000000001</v>
      </c>
      <c r="P38" s="15">
        <f>H38-K38</f>
        <v>1224.0599999999999</v>
      </c>
      <c r="Q38" s="19">
        <v>1600</v>
      </c>
      <c r="R38" s="19">
        <v>1224.0599999999999</v>
      </c>
      <c r="S38" s="19">
        <v>0.76503750000000004</v>
      </c>
      <c r="T38" s="6"/>
    </row>
    <row r="39" spans="1:20" ht="16.5" customHeight="1">
      <c r="C39" s="3" t="s">
        <v>23</v>
      </c>
      <c r="D39" s="15">
        <v>932.74000000000001</v>
      </c>
      <c r="E39" s="15">
        <v>1500</v>
      </c>
      <c r="F39" s="15">
        <v>240</v>
      </c>
      <c r="G39" s="16" t="str">
        <f>C39</f>
        <v>(5212) LODGING &amp; MEALS</v>
      </c>
      <c r="H39" s="15">
        <v>1500</v>
      </c>
      <c r="I39" s="17">
        <v>567.25999999999999</v>
      </c>
      <c r="J39" s="17">
        <v>0.37817333333333297</v>
      </c>
      <c r="K39" s="15">
        <v>932.74000000000001</v>
      </c>
      <c r="L39" s="15">
        <v>1500</v>
      </c>
      <c r="M39" s="15">
        <f>L39-K39</f>
        <v>567.25999999999999</v>
      </c>
      <c r="N39" s="18">
        <f>IF(L39&lt;&gt;0,IF(M39&lt;&gt;0,(IF(M39&lt;0,IF(L39&lt;0,(M39/L39)*(-1),M39/ABS(L39)),M39/ABS(L39))),0),IF(M39=0,0,(IF(M39&gt;0,1,-1))))</f>
        <v>0.37817333333333331</v>
      </c>
      <c r="O39" s="15">
        <v>240</v>
      </c>
      <c r="P39" s="15">
        <f>H39-K39</f>
        <v>567.25999999999999</v>
      </c>
      <c r="Q39" s="19">
        <v>1500</v>
      </c>
      <c r="R39" s="19">
        <v>567.25999999999999</v>
      </c>
      <c r="S39" s="19">
        <v>0.37817333333333297</v>
      </c>
    </row>
    <row r="40" spans="1:20" ht="17.25" customHeight="1">
      <c r="A40" s="24"/>
      <c r="B40" s="24"/>
      <c r="C40" s="2" t="s">
        <v>25</v>
      </c>
      <c r="D40" s="10">
        <v>1308.6800000000001</v>
      </c>
      <c r="E40" s="10">
        <v>1700</v>
      </c>
      <c r="F40" s="10">
        <v>1182.99</v>
      </c>
      <c r="G40" s="11" t="str">
        <f>C40</f>
        <v>(520) Travel and Related Expenses</v>
      </c>
      <c r="H40" s="10">
        <v>3100</v>
      </c>
      <c r="I40" s="12">
        <v>391.31999999999999</v>
      </c>
      <c r="J40" s="12">
        <v>0.230188235294118</v>
      </c>
      <c r="K40" s="10">
        <v>1308.6800000000001</v>
      </c>
      <c r="L40" s="10">
        <v>3100</v>
      </c>
      <c r="M40" s="10">
        <f>L40-K40</f>
        <v>1791.3199999999999</v>
      </c>
      <c r="N40" s="13">
        <f>IF(L40&lt;&gt;0,IF(M40&lt;&gt;0,(IF(M40&lt;0,IF(L40&lt;0,(M40/L40)*(-1),M40/ABS(L40)),M40/ABS(L40))),0),IF(M40=0,0,(IF(M40&gt;0,1,-1))))</f>
        <v>0.5778451612903226</v>
      </c>
      <c r="O40" s="10">
        <v>1182.99</v>
      </c>
      <c r="P40" s="10">
        <f>H40-K40</f>
        <v>1791.3199999999999</v>
      </c>
      <c r="Q40" s="14">
        <v>3100</v>
      </c>
      <c r="R40" s="14">
        <v>1791.3199999999999</v>
      </c>
      <c r="S40" s="14">
        <v>0.57784516129032304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26</v>
      </c>
      <c r="D42" s="15">
        <v>41414.949999999997</v>
      </c>
      <c r="E42" s="15">
        <v>0</v>
      </c>
      <c r="F42" s="15">
        <v>0</v>
      </c>
      <c r="G42" s="16" t="str">
        <f>C42</f>
        <v>(5302) MEAL FUNCTIONS</v>
      </c>
      <c r="H42" s="15">
        <v>40000</v>
      </c>
      <c r="I42" s="17">
        <v>-41414.949999999997</v>
      </c>
      <c r="J42" s="17">
        <v>0</v>
      </c>
      <c r="K42" s="15">
        <v>41414.949999999997</v>
      </c>
      <c r="L42" s="15">
        <v>0</v>
      </c>
      <c r="M42" s="15">
        <f>L42-K42</f>
        <v>-41414.949999999997</v>
      </c>
      <c r="N42" s="18">
        <f>IF(L42&lt;&gt;0,IF(M42&lt;&gt;0,(IF(M42&lt;0,IF(L42&lt;0,(M42/L42)*(-1),M42/ABS(L42)),M42/ABS(L42))),0),IF(M42=0,0,(IF(M42&gt;0,1,-1))))</f>
        <v>-1</v>
      </c>
      <c r="O42" s="15">
        <v>0</v>
      </c>
      <c r="P42" s="15">
        <f>H42-K42</f>
        <v>-1414.9499999999971</v>
      </c>
      <c r="Q42" s="19">
        <v>40000</v>
      </c>
      <c r="R42" s="19">
        <v>-41414.949999999997</v>
      </c>
      <c r="S42" s="19">
        <v>0</v>
      </c>
      <c r="T42" s="6"/>
    </row>
    <row r="43" spans="1:20" ht="16.5" customHeight="1">
      <c r="C43" s="3" t="s">
        <v>27</v>
      </c>
      <c r="D43" s="15">
        <v>1221.6199999999999</v>
      </c>
      <c r="E43" s="15">
        <v>0</v>
      </c>
      <c r="F43" s="15">
        <v>89.260000000000005</v>
      </c>
      <c r="G43" s="16" t="str">
        <f>C43</f>
        <v>(5304) SPEAKER/GUEST EXPENSE</v>
      </c>
      <c r="H43" s="15">
        <v>1400</v>
      </c>
      <c r="I43" s="17">
        <v>-1221.6199999999999</v>
      </c>
      <c r="J43" s="17">
        <v>0</v>
      </c>
      <c r="K43" s="15">
        <v>1221.6199999999999</v>
      </c>
      <c r="L43" s="15">
        <v>0</v>
      </c>
      <c r="M43" s="15">
        <f>L43-K43</f>
        <v>-1221.6199999999999</v>
      </c>
      <c r="N43" s="18">
        <f>IF(L43&lt;&gt;0,IF(M43&lt;&gt;0,(IF(M43&lt;0,IF(L43&lt;0,(M43/L43)*(-1),M43/ABS(L43)),M43/ABS(L43))),0),IF(M43=0,0,(IF(M43&gt;0,1,-1))))</f>
        <v>-1</v>
      </c>
      <c r="O43" s="15">
        <v>309.66000000000003</v>
      </c>
      <c r="P43" s="15">
        <f>H43-K43</f>
        <v>178.38000000000011</v>
      </c>
      <c r="Q43" s="19">
        <v>1400</v>
      </c>
      <c r="R43" s="19">
        <v>-1221.6199999999999</v>
      </c>
      <c r="S43" s="19">
        <v>0</v>
      </c>
    </row>
    <row r="44" spans="1:20" ht="16.5" customHeight="1">
      <c r="C44" s="3" t="s">
        <v>28</v>
      </c>
      <c r="D44" s="15">
        <v>500</v>
      </c>
      <c r="E44" s="15">
        <v>0</v>
      </c>
      <c r="F44" s="15">
        <v>1000</v>
      </c>
      <c r="G44" s="16" t="str">
        <f>C44</f>
        <v>(5305) SPEAKER/GUEST HONORARIUM</v>
      </c>
      <c r="H44" s="15">
        <v>1000</v>
      </c>
      <c r="I44" s="17">
        <v>-500</v>
      </c>
      <c r="J44" s="17">
        <v>0</v>
      </c>
      <c r="K44" s="15">
        <v>500</v>
      </c>
      <c r="L44" s="15">
        <v>0</v>
      </c>
      <c r="M44" s="15">
        <f>L44-K44</f>
        <v>-500</v>
      </c>
      <c r="N44" s="18">
        <f>IF(L44&lt;&gt;0,IF(M44&lt;&gt;0,(IF(M44&lt;0,IF(L44&lt;0,(M44/L44)*(-1),M44/ABS(L44)),M44/ABS(L44))),0),IF(M44=0,0,(IF(M44&gt;0,1,-1))))</f>
        <v>-1</v>
      </c>
      <c r="O44" s="15">
        <v>1000</v>
      </c>
      <c r="P44" s="15">
        <f>H44-K44</f>
        <v>500</v>
      </c>
      <c r="Q44" s="19">
        <v>1000</v>
      </c>
      <c r="R44" s="19">
        <v>-500</v>
      </c>
      <c r="S44" s="19">
        <v>0</v>
      </c>
    </row>
    <row r="45" spans="1:20" ht="16.5" customHeight="1">
      <c r="C45" s="3" t="s">
        <v>29</v>
      </c>
      <c r="D45" s="15">
        <v>0</v>
      </c>
      <c r="E45" s="15">
        <v>0</v>
      </c>
      <c r="F45" s="15">
        <v>0</v>
      </c>
      <c r="G45" s="16" t="str">
        <f>C45</f>
        <v>(5306) AWARDS</v>
      </c>
      <c r="H45" s="15">
        <v>6000</v>
      </c>
      <c r="I45" s="17">
        <v>0</v>
      </c>
      <c r="J45" s="17">
        <v>0</v>
      </c>
      <c r="K45" s="15">
        <v>0</v>
      </c>
      <c r="L45" s="15">
        <v>6000</v>
      </c>
      <c r="M45" s="15">
        <f>L45-K45</f>
        <v>6000</v>
      </c>
      <c r="N45" s="18">
        <f>IF(L45&lt;&gt;0,IF(M45&lt;&gt;0,(IF(M45&lt;0,IF(L45&lt;0,(M45/L45)*(-1),M45/ABS(L45)),M45/ABS(L45))),0),IF(M45=0,0,(IF(M45&gt;0,1,-1))))</f>
        <v>1</v>
      </c>
      <c r="O45" s="15">
        <v>9000</v>
      </c>
      <c r="P45" s="15">
        <f>H45-K45</f>
        <v>6000</v>
      </c>
      <c r="Q45" s="19">
        <v>6000</v>
      </c>
      <c r="R45" s="19">
        <v>6000</v>
      </c>
      <c r="S45" s="19">
        <v>1</v>
      </c>
    </row>
    <row r="46" spans="1:20" ht="16.5" customHeight="1">
      <c r="C46" s="3" t="s">
        <v>30</v>
      </c>
      <c r="D46" s="15">
        <v>0</v>
      </c>
      <c r="E46" s="15">
        <v>0</v>
      </c>
      <c r="F46" s="15">
        <v>1820</v>
      </c>
      <c r="G46" s="16" t="str">
        <f>C46</f>
        <v>(5308) SPECIAL TRANSPORTATION</v>
      </c>
      <c r="H46" s="15">
        <v>0</v>
      </c>
      <c r="I46" s="17">
        <v>0</v>
      </c>
      <c r="J46" s="17">
        <v>0</v>
      </c>
      <c r="K46" s="15">
        <v>0</v>
      </c>
      <c r="L46" s="15">
        <v>0</v>
      </c>
      <c r="M46" s="15">
        <f>L46-K46</f>
        <v>0</v>
      </c>
      <c r="N46" s="18">
        <f>IF(L46&lt;&gt;0,IF(M46&lt;&gt;0,(IF(M46&lt;0,IF(L46&lt;0,(M46/L46)*(-1),M46/ABS(L46)),M46/ABS(L46))),0),IF(M46=0,0,(IF(M46&gt;0,1,-1))))</f>
        <v>0</v>
      </c>
      <c r="O46" s="15">
        <v>1820</v>
      </c>
      <c r="P46" s="15">
        <f>H46-K46</f>
        <v>0</v>
      </c>
      <c r="Q46" s="19">
        <v>0</v>
      </c>
      <c r="R46" s="19">
        <v>0</v>
      </c>
      <c r="S46" s="19">
        <v>0</v>
      </c>
    </row>
    <row r="47" spans="1:20" ht="16.5" customHeight="1">
      <c r="C47" s="3" t="s">
        <v>31</v>
      </c>
      <c r="D47" s="15">
        <v>23438.68</v>
      </c>
      <c r="E47" s="15">
        <v>0</v>
      </c>
      <c r="F47" s="15">
        <v>0</v>
      </c>
      <c r="G47" s="16" t="str">
        <f>C47</f>
        <v>(5309) AUDIO/VISUAL EQUIPMENT RENTAL &amp; LABOR</v>
      </c>
      <c r="H47" s="15">
        <v>30000</v>
      </c>
      <c r="I47" s="17">
        <v>-23438.68</v>
      </c>
      <c r="J47" s="17">
        <v>0</v>
      </c>
      <c r="K47" s="15">
        <v>23438.68</v>
      </c>
      <c r="L47" s="15">
        <v>0</v>
      </c>
      <c r="M47" s="15">
        <f>L47-K47</f>
        <v>-23438.68</v>
      </c>
      <c r="N47" s="18">
        <f>IF(L47&lt;&gt;0,IF(M47&lt;&gt;0,(IF(M47&lt;0,IF(L47&lt;0,(M47/L47)*(-1),M47/ABS(L47)),M47/ABS(L47))),0),IF(M47=0,0,(IF(M47&gt;0,1,-1))))</f>
        <v>-1</v>
      </c>
      <c r="O47" s="15">
        <v>0</v>
      </c>
      <c r="P47" s="15">
        <f>H47-K47</f>
        <v>6561.3199999999997</v>
      </c>
      <c r="Q47" s="19">
        <v>30000</v>
      </c>
      <c r="R47" s="19">
        <v>-23438.68</v>
      </c>
      <c r="S47" s="19">
        <v>0</v>
      </c>
    </row>
    <row r="48" spans="1:20" ht="17.25" customHeight="1">
      <c r="A48" s="24"/>
      <c r="B48" s="24"/>
      <c r="C48" s="2" t="s">
        <v>32</v>
      </c>
      <c r="D48" s="10">
        <v>66575.25</v>
      </c>
      <c r="E48" s="10">
        <v>0</v>
      </c>
      <c r="F48" s="10">
        <v>2909.2600000000002</v>
      </c>
      <c r="G48" s="11" t="str">
        <f>C48</f>
        <v>(530) Meetings and Conferences</v>
      </c>
      <c r="H48" s="10">
        <v>78400</v>
      </c>
      <c r="I48" s="12">
        <v>-66575.25</v>
      </c>
      <c r="J48" s="12">
        <v>0</v>
      </c>
      <c r="K48" s="10">
        <v>66575.25</v>
      </c>
      <c r="L48" s="10">
        <v>6000</v>
      </c>
      <c r="M48" s="10">
        <f>L48-K48</f>
        <v>-60575.25</v>
      </c>
      <c r="N48" s="13">
        <f>IF(L48&lt;&gt;0,IF(M48&lt;&gt;0,(IF(M48&lt;0,IF(L48&lt;0,(M48/L48)*(-1),M48/ABS(L48)),M48/ABS(L48))),0),IF(M48=0,0,(IF(M48&gt;0,1,-1))))</f>
        <v>-10.095874999999999</v>
      </c>
      <c r="O48" s="10">
        <v>12129.66</v>
      </c>
      <c r="P48" s="10">
        <f>H48-K48</f>
        <v>11824.75</v>
      </c>
      <c r="Q48" s="14">
        <v>78400</v>
      </c>
      <c r="R48" s="14">
        <v>-60575.25</v>
      </c>
      <c r="S48" s="14">
        <v>-10.095874999999999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6.5" customHeight="1">
      <c r="A50" s="4"/>
      <c r="B50" s="4"/>
      <c r="C50" s="3" t="s">
        <v>34</v>
      </c>
      <c r="D50" s="15">
        <v>1454.29</v>
      </c>
      <c r="E50" s="15">
        <v>0</v>
      </c>
      <c r="F50" s="15">
        <v>872.72000000000003</v>
      </c>
      <c r="G50" s="16" t="str">
        <f>C50</f>
        <v>(5402) PRINTING-OUTSIDE</v>
      </c>
      <c r="H50" s="15">
        <v>2000</v>
      </c>
      <c r="I50" s="17">
        <v>-1454.29</v>
      </c>
      <c r="J50" s="17">
        <v>0</v>
      </c>
      <c r="K50" s="15">
        <v>1454.29</v>
      </c>
      <c r="L50" s="15">
        <v>0</v>
      </c>
      <c r="M50" s="15">
        <f>L50-K50</f>
        <v>-1454.29</v>
      </c>
      <c r="N50" s="18">
        <f>IF(L50&lt;&gt;0,IF(M50&lt;&gt;0,(IF(M50&lt;0,IF(L50&lt;0,(M50/L50)*(-1),M50/ABS(L50)),M50/ABS(L50))),0),IF(M50=0,0,(IF(M50&gt;0,1,-1))))</f>
        <v>-1</v>
      </c>
      <c r="O50" s="15">
        <v>872.72000000000003</v>
      </c>
      <c r="P50" s="15">
        <f>H50-K50</f>
        <v>545.71000000000004</v>
      </c>
      <c r="Q50" s="19">
        <v>2000</v>
      </c>
      <c r="R50" s="19">
        <v>-1454.29</v>
      </c>
      <c r="S50" s="19">
        <v>0</v>
      </c>
      <c r="T50" s="6"/>
    </row>
    <row r="51" spans="1:20" ht="16.5" customHeight="1">
      <c r="C51" s="3" t="s">
        <v>35</v>
      </c>
      <c r="D51" s="15">
        <v>0</v>
      </c>
      <c r="E51" s="15">
        <v>0</v>
      </c>
      <c r="F51" s="15">
        <v>0</v>
      </c>
      <c r="G51" s="16" t="str">
        <f>C51</f>
        <v>(5430) WEB OPERATING EXPENSES</v>
      </c>
      <c r="H51" s="15">
        <v>59</v>
      </c>
      <c r="I51" s="17">
        <v>0</v>
      </c>
      <c r="J51" s="17">
        <v>0</v>
      </c>
      <c r="K51" s="15">
        <v>0</v>
      </c>
      <c r="L51" s="15">
        <v>0</v>
      </c>
      <c r="M51" s="15">
        <f>L51-K51</f>
        <v>0</v>
      </c>
      <c r="N51" s="18">
        <f>IF(L51&lt;&gt;0,IF(M51&lt;&gt;0,(IF(M51&lt;0,IF(L51&lt;0,(M51/L51)*(-1),M51/ABS(L51)),M51/ABS(L51))),0),IF(M51=0,0,(IF(M51&gt;0,1,-1))))</f>
        <v>0</v>
      </c>
      <c r="O51" s="15">
        <v>0</v>
      </c>
      <c r="P51" s="15">
        <f>H51-K51</f>
        <v>59</v>
      </c>
      <c r="Q51" s="19">
        <v>59</v>
      </c>
      <c r="R51" s="19">
        <v>0</v>
      </c>
      <c r="S51" s="19">
        <v>0</v>
      </c>
    </row>
    <row r="52" spans="1:20" ht="17.25" customHeight="1">
      <c r="A52" s="24"/>
      <c r="B52" s="24"/>
      <c r="C52" s="2" t="s">
        <v>37</v>
      </c>
      <c r="D52" s="10">
        <v>1454.29</v>
      </c>
      <c r="E52" s="10">
        <v>0</v>
      </c>
      <c r="F52" s="10">
        <v>872.72000000000003</v>
      </c>
      <c r="G52" s="11" t="str">
        <f>C52</f>
        <v>(540) Publication Related Expenses</v>
      </c>
      <c r="H52" s="10">
        <v>2059</v>
      </c>
      <c r="I52" s="12">
        <v>-1454.29</v>
      </c>
      <c r="J52" s="12">
        <v>0</v>
      </c>
      <c r="K52" s="10">
        <v>1454.29</v>
      </c>
      <c r="L52" s="10">
        <v>0</v>
      </c>
      <c r="M52" s="10">
        <f>L52-K52</f>
        <v>-1454.29</v>
      </c>
      <c r="N52" s="13">
        <f>IF(L52&lt;&gt;0,IF(M52&lt;&gt;0,(IF(M52&lt;0,IF(L52&lt;0,(M52/L52)*(-1),M52/ABS(L52)),M52/ABS(L52))),0),IF(M52=0,0,(IF(M52&gt;0,1,-1))))</f>
        <v>-1</v>
      </c>
      <c r="O52" s="10">
        <v>872.72000000000003</v>
      </c>
      <c r="P52" s="10">
        <f>H52-K52</f>
        <v>604.71000000000004</v>
      </c>
      <c r="Q52" s="14">
        <v>2059</v>
      </c>
      <c r="R52" s="14">
        <v>-1454.29</v>
      </c>
      <c r="S52" s="14">
        <v>0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6.5" customHeight="1">
      <c r="A54" s="4"/>
      <c r="B54" s="4"/>
      <c r="C54" s="3" t="s">
        <v>38</v>
      </c>
      <c r="D54" s="15">
        <v>0</v>
      </c>
      <c r="E54" s="15">
        <v>0</v>
      </c>
      <c r="F54" s="15">
        <v>10.75</v>
      </c>
      <c r="G54" s="16" t="str">
        <f>C54</f>
        <v>(5500) SUPPLIES/OPERATING</v>
      </c>
      <c r="H54" s="15">
        <v>100</v>
      </c>
      <c r="I54" s="17">
        <v>0</v>
      </c>
      <c r="J54" s="17">
        <v>0</v>
      </c>
      <c r="K54" s="15">
        <v>0</v>
      </c>
      <c r="L54" s="15">
        <v>0</v>
      </c>
      <c r="M54" s="15">
        <f>L54-K54</f>
        <v>0</v>
      </c>
      <c r="N54" s="18">
        <f>IF(L54&lt;&gt;0,IF(M54&lt;&gt;0,(IF(M54&lt;0,IF(L54&lt;0,(M54/L54)*(-1),M54/ABS(L54)),M54/ABS(L54))),0),IF(M54=0,0,(IF(M54&gt;0,1,-1))))</f>
        <v>0</v>
      </c>
      <c r="O54" s="15">
        <v>10.75</v>
      </c>
      <c r="P54" s="15">
        <f>H54-K54</f>
        <v>100</v>
      </c>
      <c r="Q54" s="19">
        <v>100</v>
      </c>
      <c r="R54" s="19">
        <v>0</v>
      </c>
      <c r="S54" s="19">
        <v>0</v>
      </c>
      <c r="T54" s="6"/>
    </row>
    <row r="55" spans="1:20" ht="16.5" customHeight="1">
      <c r="C55" s="3" t="s">
        <v>41</v>
      </c>
      <c r="D55" s="15">
        <v>495.25999999999999</v>
      </c>
      <c r="E55" s="15">
        <v>0</v>
      </c>
      <c r="F55" s="15">
        <v>620</v>
      </c>
      <c r="G55" s="16" t="str">
        <f>C55</f>
        <v>(5599) MISC EXPENSE</v>
      </c>
      <c r="H55" s="15">
        <v>500</v>
      </c>
      <c r="I55" s="17">
        <v>-495.25999999999999</v>
      </c>
      <c r="J55" s="17">
        <v>0</v>
      </c>
      <c r="K55" s="15">
        <v>495.25999999999999</v>
      </c>
      <c r="L55" s="15">
        <v>500</v>
      </c>
      <c r="M55" s="15">
        <f>L55-K55</f>
        <v>4.7400000000000091</v>
      </c>
      <c r="N55" s="18">
        <f>IF(L55&lt;&gt;0,IF(M55&lt;&gt;0,(IF(M55&lt;0,IF(L55&lt;0,(M55/L55)*(-1),M55/ABS(L55)),M55/ABS(L55))),0),IF(M55=0,0,(IF(M55&gt;0,1,-1))))</f>
        <v>0.0094800000000000179</v>
      </c>
      <c r="O55" s="15">
        <v>1117.8599999999999</v>
      </c>
      <c r="P55" s="15">
        <f>H55-K55</f>
        <v>4.7400000000000091</v>
      </c>
      <c r="Q55" s="19">
        <v>500</v>
      </c>
      <c r="R55" s="19">
        <v>4.74000000000001</v>
      </c>
      <c r="S55" s="19">
        <v>0.0094800000000000197</v>
      </c>
    </row>
    <row r="56" spans="1:20" ht="17.25" customHeight="1">
      <c r="A56" s="24"/>
      <c r="B56" s="24"/>
      <c r="C56" s="2" t="s">
        <v>42</v>
      </c>
      <c r="D56" s="10">
        <v>495.25999999999999</v>
      </c>
      <c r="E56" s="10">
        <v>0</v>
      </c>
      <c r="F56" s="10">
        <v>630.75</v>
      </c>
      <c r="G56" s="11" t="str">
        <f>C56</f>
        <v>(550) Operating Expenses</v>
      </c>
      <c r="H56" s="10">
        <v>600</v>
      </c>
      <c r="I56" s="12">
        <v>-495.25999999999999</v>
      </c>
      <c r="J56" s="12">
        <v>0</v>
      </c>
      <c r="K56" s="10">
        <v>495.25999999999999</v>
      </c>
      <c r="L56" s="10">
        <v>500</v>
      </c>
      <c r="M56" s="10">
        <f>L56-K56</f>
        <v>4.7400000000000091</v>
      </c>
      <c r="N56" s="13">
        <f>IF(L56&lt;&gt;0,IF(M56&lt;&gt;0,(IF(M56&lt;0,IF(L56&lt;0,(M56/L56)*(-1),M56/ABS(L56)),M56/ABS(L56))),0),IF(M56=0,0,(IF(M56&gt;0,1,-1))))</f>
        <v>0.0094800000000000179</v>
      </c>
      <c r="O56" s="10">
        <v>1128.6099999999999</v>
      </c>
      <c r="P56" s="10">
        <f>H56-K56</f>
        <v>104.74000000000001</v>
      </c>
      <c r="Q56" s="14">
        <v>600</v>
      </c>
      <c r="R56" s="14">
        <v>4.74000000000001</v>
      </c>
      <c r="S56" s="14">
        <v>0.0094800000000000197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7.25" customHeight="1">
      <c r="A58" s="24"/>
      <c r="B58" s="24"/>
      <c r="C58" s="2" t="s">
        <v>43</v>
      </c>
      <c r="D58" s="10">
        <v>69537.509999999995</v>
      </c>
      <c r="E58" s="10">
        <v>4678</v>
      </c>
      <c r="F58" s="10">
        <v>6394.6999999999998</v>
      </c>
      <c r="G58" s="11" t="s">
        <v>70</v>
      </c>
      <c r="H58" s="10">
        <v>87137</v>
      </c>
      <c r="I58" s="12">
        <v>-64859.510000000002</v>
      </c>
      <c r="J58" s="12">
        <v>-13.8647947840958</v>
      </c>
      <c r="K58" s="10">
        <v>73208.020000000004</v>
      </c>
      <c r="L58" s="10">
        <v>12578</v>
      </c>
      <c r="M58" s="10">
        <f>L58-K58</f>
        <v>-60630.020000000004</v>
      </c>
      <c r="N58" s="13">
        <f>IF(L58&lt;&gt;0,IF(M58&lt;&gt;0,(IF(M58&lt;0,IF(L58&lt;0,(M58/L58)*(-1),M58/ABS(L58)),M58/ABS(L58))),0),IF(M58=0,0,(IF(M58&gt;0,1,-1))))</f>
        <v>-4.8203227858165052</v>
      </c>
      <c r="O58" s="10">
        <v>18295.07</v>
      </c>
      <c r="P58" s="10">
        <f>H58-K58</f>
        <v>13928.979999999996</v>
      </c>
      <c r="Q58" s="14">
        <v>87137</v>
      </c>
      <c r="R58" s="14">
        <v>-60630.019999999997</v>
      </c>
      <c r="S58" s="14">
        <v>-4.8203227858164999</v>
      </c>
      <c r="T58" s="42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6.5" customHeight="1">
      <c r="A60" s="4"/>
      <c r="B60" s="4"/>
      <c r="C60" s="3" t="s">
        <v>44</v>
      </c>
      <c r="D60" s="15">
        <v>600.02999999999997</v>
      </c>
      <c r="E60" s="15">
        <v>400</v>
      </c>
      <c r="F60" s="15">
        <v>251</v>
      </c>
      <c r="G60" s="16" t="str">
        <f>C60</f>
        <v>(5901) IUT/CPU</v>
      </c>
      <c r="H60" s="15">
        <v>400</v>
      </c>
      <c r="I60" s="17">
        <v>-200.03</v>
      </c>
      <c r="J60" s="17">
        <v>-0.50007500000000005</v>
      </c>
      <c r="K60" s="15">
        <v>642.22000000000003</v>
      </c>
      <c r="L60" s="15">
        <v>400</v>
      </c>
      <c r="M60" s="15">
        <f>L60-K60</f>
        <v>-242.22000000000003</v>
      </c>
      <c r="N60" s="18">
        <f>IF(L60&lt;&gt;0,IF(M60&lt;&gt;0,(IF(M60&lt;0,IF(L60&lt;0,(M60/L60)*(-1),M60/ABS(L60)),M60/ABS(L60))),0),IF(M60=0,0,(IF(M60&gt;0,1,-1))))</f>
        <v>-0.60555000000000003</v>
      </c>
      <c r="O60" s="15">
        <v>251</v>
      </c>
      <c r="P60" s="15">
        <f>H60-K60</f>
        <v>-242.22000000000003</v>
      </c>
      <c r="Q60" s="19">
        <v>400</v>
      </c>
      <c r="R60" s="19">
        <v>-242.22</v>
      </c>
      <c r="S60" s="19">
        <v>-0.60555000000000003</v>
      </c>
      <c r="T60" s="6"/>
    </row>
    <row r="61" spans="1:20" ht="16.5" customHeight="1">
      <c r="C61" s="3" t="s">
        <v>47</v>
      </c>
      <c r="D61" s="15">
        <v>0</v>
      </c>
      <c r="E61" s="15">
        <v>25</v>
      </c>
      <c r="F61" s="15">
        <v>98.200000000000003</v>
      </c>
      <c r="G61" s="16" t="str">
        <f>C61</f>
        <v>(5909) IUT/DIST CTR</v>
      </c>
      <c r="H61" s="15">
        <v>25</v>
      </c>
      <c r="I61" s="17">
        <v>25</v>
      </c>
      <c r="J61" s="17">
        <v>1</v>
      </c>
      <c r="K61" s="15">
        <v>0</v>
      </c>
      <c r="L61" s="15">
        <v>25</v>
      </c>
      <c r="M61" s="15">
        <f>L61-K61</f>
        <v>25</v>
      </c>
      <c r="N61" s="18">
        <f>IF(L61&lt;&gt;0,IF(M61&lt;&gt;0,(IF(M61&lt;0,IF(L61&lt;0,(M61/L61)*(-1),M61/ABS(L61)),M61/ABS(L61))),0),IF(M61=0,0,(IF(M61&gt;0,1,-1))))</f>
        <v>1</v>
      </c>
      <c r="O61" s="15">
        <v>98.200000000000003</v>
      </c>
      <c r="P61" s="15">
        <f>H61-K61</f>
        <v>25</v>
      </c>
      <c r="Q61" s="19">
        <v>25</v>
      </c>
      <c r="R61" s="19">
        <v>25</v>
      </c>
      <c r="S61" s="19">
        <v>1</v>
      </c>
    </row>
    <row r="62" spans="1:20" ht="16.5" customHeight="1">
      <c r="C62" s="3" t="s">
        <v>50</v>
      </c>
      <c r="D62" s="15">
        <v>1443.8199999999999</v>
      </c>
      <c r="E62" s="15">
        <v>1526</v>
      </c>
      <c r="F62" s="15">
        <v>2170.6100000000001</v>
      </c>
      <c r="G62" s="16" t="str">
        <f>C62</f>
        <v>(5940) IUT/REGISTRATION PROCESSING</v>
      </c>
      <c r="H62" s="15">
        <v>1526</v>
      </c>
      <c r="I62" s="17">
        <v>82.180000000000106</v>
      </c>
      <c r="J62" s="17">
        <v>0.053853211009174402</v>
      </c>
      <c r="K62" s="15">
        <v>1443.8199999999999</v>
      </c>
      <c r="L62" s="15">
        <v>1526</v>
      </c>
      <c r="M62" s="15">
        <f>L62-K62</f>
        <v>82.180000000000064</v>
      </c>
      <c r="N62" s="18">
        <f>IF(L62&lt;&gt;0,IF(M62&lt;&gt;0,(IF(M62&lt;0,IF(L62&lt;0,(M62/L62)*(-1),M62/ABS(L62)),M62/ABS(L62))),0),IF(M62=0,0,(IF(M62&gt;0,1,-1))))</f>
        <v>0.053853211009174354</v>
      </c>
      <c r="O62" s="15">
        <v>2170.6100000000001</v>
      </c>
      <c r="P62" s="15">
        <f>H62-K62</f>
        <v>82.180000000000064</v>
      </c>
      <c r="Q62" s="19">
        <v>1526</v>
      </c>
      <c r="R62" s="19">
        <v>82.180000000000106</v>
      </c>
      <c r="S62" s="19">
        <v>0.053853211009174402</v>
      </c>
    </row>
    <row r="63" spans="1:20" ht="13.5" hidden="1">
      <c r="A63" s="4"/>
      <c r="B63" s="4"/>
      <c r="C63" s="3" t="s">
        <v>51</v>
      </c>
      <c r="D63" s="15">
        <v>2043.8499999999999</v>
      </c>
      <c r="E63" s="15">
        <v>1951</v>
      </c>
      <c r="F63" s="15">
        <v>2519.8099999999999</v>
      </c>
      <c r="G63" s="16" t="str">
        <f>C63</f>
        <v>(590) IUT</v>
      </c>
      <c r="H63" s="15">
        <v>1951</v>
      </c>
      <c r="I63" s="17">
        <v>-92.849999999999895</v>
      </c>
      <c r="J63" s="17">
        <v>-0.047590978985135798</v>
      </c>
      <c r="K63" s="15">
        <v>2086.04</v>
      </c>
      <c r="L63" s="15">
        <v>1951</v>
      </c>
      <c r="M63" s="15">
        <f>L63-K63</f>
        <v>-135.03999999999996</v>
      </c>
      <c r="N63" s="18">
        <f>IF(L63&lt;&gt;0,IF(M63&lt;&gt;0,(IF(M63&lt;0,IF(L63&lt;0,(M63/L63)*(-1),M63/ABS(L63)),M63/ABS(L63))),0),IF(M63=0,0,(IF(M63&gt;0,1,-1))))</f>
        <v>-0.069215786776012284</v>
      </c>
      <c r="O63" s="15">
        <v>2519.8099999999999</v>
      </c>
      <c r="P63" s="15">
        <f>H63-K63</f>
        <v>-135.03999999999996</v>
      </c>
      <c r="Q63" s="19">
        <v>1951</v>
      </c>
      <c r="R63" s="19">
        <v>-135.03999999999999</v>
      </c>
      <c r="S63" s="19">
        <v>-0.069215786776012297</v>
      </c>
      <c r="T63" s="6"/>
    </row>
    <row r="64" spans="1:20" ht="16.5" customHeight="1">
      <c r="A64" s="4"/>
      <c r="B64" s="4"/>
      <c r="C64" s="3"/>
      <c r="D64" s="15"/>
      <c r="E64" s="15"/>
      <c r="F64" s="15"/>
      <c r="G64" s="16"/>
      <c r="H64" s="15"/>
      <c r="I64" s="17"/>
      <c r="J64" s="17"/>
      <c r="K64" s="15"/>
      <c r="L64" s="15"/>
      <c r="M64" s="15"/>
      <c r="N64" s="8"/>
      <c r="O64" s="15"/>
      <c r="P64" s="15"/>
      <c r="T64" s="6"/>
    </row>
    <row r="65" spans="1:20" ht="16.5" customHeight="1">
      <c r="A65" s="24"/>
      <c r="B65" s="24"/>
      <c r="C65" s="2" t="s">
        <v>52</v>
      </c>
      <c r="D65" s="10">
        <v>2043.8499999999999</v>
      </c>
      <c r="E65" s="10">
        <v>1951</v>
      </c>
      <c r="F65" s="10">
        <v>2519.8099999999999</v>
      </c>
      <c r="G65" s="11" t="str">
        <f>C65</f>
        <v>(52) Total Indirect Expenses</v>
      </c>
      <c r="H65" s="10">
        <v>1951</v>
      </c>
      <c r="I65" s="12">
        <v>-92.849999999999895</v>
      </c>
      <c r="J65" s="12">
        <v>-0.047590978985135798</v>
      </c>
      <c r="K65" s="10">
        <v>2086.04</v>
      </c>
      <c r="L65" s="10">
        <v>1951</v>
      </c>
      <c r="M65" s="10">
        <f>L65-K65</f>
        <v>-135.03999999999996</v>
      </c>
      <c r="N65" s="13">
        <f>IF(L65&lt;&gt;0,IF(M65&lt;&gt;0,(IF(M65&lt;0,IF(L65&lt;0,(M65/L65)*(-1),M65/ABS(L65)),M65/ABS(L65))),0),IF(M65=0,0,(IF(M65&gt;0,1,-1))))</f>
        <v>-0.069215786776012284</v>
      </c>
      <c r="O65" s="10">
        <v>2519.8099999999999</v>
      </c>
      <c r="P65" s="10">
        <f>H65-K65</f>
        <v>-135.03999999999996</v>
      </c>
      <c r="Q65" s="14">
        <v>1951</v>
      </c>
      <c r="R65" s="14">
        <v>-135.03999999999999</v>
      </c>
      <c r="S65" s="14">
        <v>-0.069215786776012297</v>
      </c>
      <c r="T65" s="42"/>
    </row>
    <row r="66" spans="1:20" ht="16.5" customHeight="1">
      <c r="A66" s="4"/>
      <c r="B66" s="4"/>
      <c r="C66" s="3"/>
      <c r="D66" s="15"/>
      <c r="E66" s="15"/>
      <c r="F66" s="15"/>
      <c r="G66" s="16"/>
      <c r="H66" s="15"/>
      <c r="I66" s="17"/>
      <c r="J66" s="17"/>
      <c r="K66" s="15"/>
      <c r="L66" s="15"/>
      <c r="M66" s="15"/>
      <c r="N66" s="8"/>
      <c r="O66" s="15"/>
      <c r="P66" s="15"/>
      <c r="T66" s="6"/>
    </row>
    <row r="67" spans="1:20" ht="17.25" customHeight="1">
      <c r="A67" s="24"/>
      <c r="B67" s="24"/>
      <c r="C67" s="2" t="s">
        <v>53</v>
      </c>
      <c r="D67" s="10">
        <v>71581.360000000001</v>
      </c>
      <c r="E67" s="10">
        <v>6629</v>
      </c>
      <c r="F67" s="10">
        <v>8914.5100000000002</v>
      </c>
      <c r="G67" s="11" t="s">
        <v>71</v>
      </c>
      <c r="H67" s="10">
        <v>89088</v>
      </c>
      <c r="I67" s="12">
        <v>-64952.360000000001</v>
      </c>
      <c r="J67" s="12">
        <v>-9.7982139085835005</v>
      </c>
      <c r="K67" s="10">
        <v>75294.059999999998</v>
      </c>
      <c r="L67" s="10">
        <v>14529</v>
      </c>
      <c r="M67" s="10">
        <f>L67-K67</f>
        <v>-60765.059999999998</v>
      </c>
      <c r="N67" s="13">
        <f>IF(L67&lt;&gt;0,IF(M67&lt;&gt;0,(IF(M67&lt;0,IF(L67&lt;0,(M67/L67)*(-1),M67/ABS(L67)),M67/ABS(L67))),0),IF(M67=0,0,(IF(M67&gt;0,1,-1))))</f>
        <v>-4.1823291348337808</v>
      </c>
      <c r="O67" s="10">
        <v>20814.880000000001</v>
      </c>
      <c r="P67" s="10">
        <f>H67-K67</f>
        <v>13793.940000000002</v>
      </c>
      <c r="Q67" s="14">
        <v>89088</v>
      </c>
      <c r="R67" s="14">
        <v>-60765.059999999998</v>
      </c>
      <c r="S67" s="14">
        <v>-4.1823291348337799</v>
      </c>
      <c r="T67" s="42"/>
    </row>
    <row r="68" spans="1:20" ht="16.5" customHeight="1">
      <c r="A68" s="4"/>
      <c r="B68" s="4"/>
      <c r="C68" s="3"/>
      <c r="D68" s="15"/>
      <c r="E68" s="15"/>
      <c r="F68" s="15"/>
      <c r="G68" s="16"/>
      <c r="H68" s="15"/>
      <c r="I68" s="17"/>
      <c r="J68" s="17"/>
      <c r="K68" s="15"/>
      <c r="L68" s="15"/>
      <c r="M68" s="15"/>
      <c r="N68" s="8"/>
      <c r="O68" s="15"/>
      <c r="P68" s="15"/>
      <c r="T68" s="6"/>
    </row>
    <row r="69" spans="1:20" ht="17.25" customHeight="1">
      <c r="A69" s="24"/>
      <c r="B69" s="24"/>
      <c r="C69" s="2" t="s">
        <v>54</v>
      </c>
      <c r="D69" s="10">
        <v>7888.6400000000003</v>
      </c>
      <c r="E69" s="10">
        <v>107871</v>
      </c>
      <c r="F69" s="10">
        <v>97239.490000000005</v>
      </c>
      <c r="G69" s="11" t="s">
        <v>72</v>
      </c>
      <c r="H69" s="10">
        <v>25412</v>
      </c>
      <c r="I69" s="12">
        <v>99982.360000000001</v>
      </c>
      <c r="J69" s="12">
        <v>0.92686968694088301</v>
      </c>
      <c r="K69" s="10">
        <v>7026.9399999999996</v>
      </c>
      <c r="L69" s="10">
        <v>99971</v>
      </c>
      <c r="M69" s="10">
        <f>K69-L69</f>
        <v>-92944.059999999998</v>
      </c>
      <c r="N69" s="13">
        <f>IF(L69&lt;&gt;0,IF(M69&lt;&gt;0,(IF(M69&lt;0,IF(L69&lt;0,(M69/L69)*(-1),M69/ABS(L69)),M69/ABS(L69))),0),IF(M69=0,0,(IF(M69&gt;0,1,-1))))</f>
        <v>-0.92971021596262915</v>
      </c>
      <c r="O69" s="10">
        <v>88339.119999999995</v>
      </c>
      <c r="P69" s="10">
        <f>H69-K69</f>
        <v>18385.060000000001</v>
      </c>
      <c r="Q69" s="14">
        <v>25412</v>
      </c>
      <c r="R69" s="14">
        <v>92944.059999999998</v>
      </c>
      <c r="S69" s="14">
        <v>0.92971021596262904</v>
      </c>
      <c r="T69" s="42"/>
    </row>
    <row r="70" spans="1:20" ht="16.5" customHeight="1">
      <c r="A70" s="4"/>
      <c r="B70" s="4"/>
      <c r="C70" s="3"/>
      <c r="D70" s="15"/>
      <c r="E70" s="15"/>
      <c r="F70" s="15"/>
      <c r="G70" s="16"/>
      <c r="H70" s="15"/>
      <c r="I70" s="17"/>
      <c r="J70" s="17"/>
      <c r="K70" s="15"/>
      <c r="L70" s="15"/>
      <c r="M70" s="15"/>
      <c r="N70" s="8"/>
      <c r="O70" s="15"/>
      <c r="P70" s="15"/>
      <c r="T70" s="6"/>
    </row>
    <row r="71" spans="1:20" ht="16.5" customHeight="1">
      <c r="A71" s="4"/>
      <c r="B71" s="4"/>
      <c r="C71" s="3" t="s">
        <v>55</v>
      </c>
      <c r="D71" s="15">
        <v>21059.549999999999</v>
      </c>
      <c r="E71" s="15">
        <v>27693</v>
      </c>
      <c r="F71" s="15">
        <v>28024.66</v>
      </c>
      <c r="G71" s="16" t="str">
        <f>C71</f>
        <v>(5911) IUT/OVERHEAD</v>
      </c>
      <c r="H71" s="15">
        <v>27693</v>
      </c>
      <c r="I71" s="17">
        <v>6633.4499999999998</v>
      </c>
      <c r="J71" s="17">
        <v>0.23953526161846</v>
      </c>
      <c r="K71" s="15">
        <v>21059.549999999999</v>
      </c>
      <c r="L71" s="15">
        <v>27693</v>
      </c>
      <c r="M71" s="15">
        <f>L71-K71</f>
        <v>6633.4500000000007</v>
      </c>
      <c r="N71" s="18">
        <f>IF(L71&lt;&gt;0,IF(M71&lt;&gt;0,(IF(M71&lt;0,IF(L71&lt;0,(M71/L71)*(-1),M71/ABS(L71)),M71/ABS(L71))),0),IF(M71=0,0,(IF(M71&gt;0,1,-1))))</f>
        <v>0.23953526161845956</v>
      </c>
      <c r="O71" s="15">
        <v>28024.66</v>
      </c>
      <c r="P71" s="15">
        <f>H71-K71</f>
        <v>6633.4500000000007</v>
      </c>
      <c r="Q71" s="19">
        <v>27693</v>
      </c>
      <c r="R71" s="19">
        <v>6633.4499999999998</v>
      </c>
      <c r="S71" s="19">
        <v>0.23953526161846</v>
      </c>
      <c r="T71" s="6"/>
    </row>
    <row r="72" spans="1:20" ht="17.25" customHeight="1">
      <c r="A72" s="24"/>
      <c r="B72" s="24"/>
      <c r="C72" s="2" t="s">
        <v>56</v>
      </c>
      <c r="D72" s="10">
        <v>21059.549999999999</v>
      </c>
      <c r="E72" s="10">
        <v>27693</v>
      </c>
      <c r="F72" s="10">
        <v>28024.66</v>
      </c>
      <c r="G72" s="11" t="str">
        <f>C72</f>
        <v>(OH&amp;TX) TOTAL OVERHEAD /TAXES</v>
      </c>
      <c r="H72" s="10">
        <v>27693</v>
      </c>
      <c r="I72" s="12">
        <v>6633.4499999999998</v>
      </c>
      <c r="J72" s="12">
        <v>0.23953526161846</v>
      </c>
      <c r="K72" s="10">
        <v>21059.549999999999</v>
      </c>
      <c r="L72" s="10">
        <v>27693</v>
      </c>
      <c r="M72" s="10">
        <f>L72-K72</f>
        <v>6633.4500000000007</v>
      </c>
      <c r="N72" s="13">
        <f>IF(L72&lt;&gt;0,IF(M72&lt;&gt;0,(IF(M72&lt;0,IF(L72&lt;0,(M72/L72)*(-1),M72/ABS(L72)),M72/ABS(L72))),0),IF(M72=0,0,(IF(M72&gt;0,1,-1))))</f>
        <v>0.23953526161845956</v>
      </c>
      <c r="O72" s="10">
        <v>28024.66</v>
      </c>
      <c r="P72" s="10">
        <f>H72-K72</f>
        <v>6633.4500000000007</v>
      </c>
      <c r="Q72" s="14">
        <v>27693</v>
      </c>
      <c r="R72" s="14">
        <v>6633.4499999999998</v>
      </c>
      <c r="S72" s="14">
        <v>0.23953526161846</v>
      </c>
      <c r="T72" s="42"/>
    </row>
    <row r="73" spans="1:20" ht="16.5" customHeight="1">
      <c r="A73" s="4"/>
      <c r="B73" s="4"/>
      <c r="C73" s="3"/>
      <c r="D73" s="15"/>
      <c r="E73" s="15"/>
      <c r="F73" s="15"/>
      <c r="G73" s="16"/>
      <c r="H73" s="15"/>
      <c r="I73" s="17"/>
      <c r="J73" s="17"/>
      <c r="K73" s="15"/>
      <c r="L73" s="15"/>
      <c r="M73" s="15"/>
      <c r="N73" s="8"/>
      <c r="O73" s="15"/>
      <c r="P73" s="15"/>
      <c r="T73" s="6"/>
    </row>
    <row r="74" spans="1:20" ht="17.25" customHeight="1">
      <c r="A74" s="24"/>
      <c r="B74" s="24"/>
      <c r="C74" s="2" t="s">
        <v>57</v>
      </c>
      <c r="D74" s="10">
        <v>92640.910000000003</v>
      </c>
      <c r="E74" s="10">
        <v>34322</v>
      </c>
      <c r="F74" s="10">
        <v>36939.169999999998</v>
      </c>
      <c r="G74" s="11" t="s">
        <v>73</v>
      </c>
      <c r="H74" s="10">
        <v>116781</v>
      </c>
      <c r="I74" s="12">
        <v>-58318.910000000003</v>
      </c>
      <c r="J74" s="12">
        <v>-1.6991699201678201</v>
      </c>
      <c r="K74" s="10">
        <v>96353.610000000001</v>
      </c>
      <c r="L74" s="10">
        <v>42222</v>
      </c>
      <c r="M74" s="10">
        <f>L74-K74</f>
        <v>-54131.610000000001</v>
      </c>
      <c r="N74" s="13">
        <f>IF(L74&lt;&gt;0,IF(M74&lt;&gt;0,(IF(M74&lt;0,IF(L74&lt;0,(M74/L74)*(-1),M74/ABS(L74)),M74/ABS(L74))),0),IF(M74=0,0,(IF(M74&gt;0,1,-1))))</f>
        <v>-1.2820711951115533</v>
      </c>
      <c r="O74" s="10">
        <v>48839.540000000001</v>
      </c>
      <c r="P74" s="10">
        <f>H74-K74</f>
        <v>20427.389999999999</v>
      </c>
      <c r="Q74" s="20">
        <v>116781</v>
      </c>
      <c r="R74" s="20">
        <v>-54131.610000000001</v>
      </c>
      <c r="S74" s="20">
        <v>-1.28207119511155</v>
      </c>
      <c r="T74" s="42"/>
    </row>
    <row r="75" spans="1:20" ht="16.5" customHeight="1">
      <c r="A75" s="4"/>
      <c r="B75" s="4"/>
      <c r="C75" s="3"/>
      <c r="D75" s="15"/>
      <c r="E75" s="15"/>
      <c r="F75" s="15"/>
      <c r="G75" s="16"/>
      <c r="H75" s="15"/>
      <c r="I75" s="17"/>
      <c r="J75" s="17"/>
      <c r="K75" s="15"/>
      <c r="L75" s="15"/>
      <c r="M75" s="15"/>
      <c r="N75" s="8"/>
      <c r="O75" s="15"/>
      <c r="P75" s="15"/>
      <c r="T75" s="6"/>
    </row>
    <row r="76" spans="1:20" ht="17.25" customHeight="1">
      <c r="A76" s="24"/>
      <c r="B76" s="24"/>
      <c r="C76" s="4" t="s">
        <v>58</v>
      </c>
      <c r="D76" s="10">
        <v>-13170.91</v>
      </c>
      <c r="E76" s="10">
        <v>80178</v>
      </c>
      <c r="F76" s="10">
        <v>69214.830000000002</v>
      </c>
      <c r="G76" s="11" t="s">
        <v>74</v>
      </c>
      <c r="H76" s="10">
        <v>-2281</v>
      </c>
      <c r="I76" s="12">
        <v>93348.910000000003</v>
      </c>
      <c r="J76" s="12">
        <v>1.16427087230911</v>
      </c>
      <c r="K76" s="10">
        <v>-14032.610000000001</v>
      </c>
      <c r="L76" s="10">
        <v>72278</v>
      </c>
      <c r="M76" s="10">
        <f>K76-L76</f>
        <v>-86310.610000000001</v>
      </c>
      <c r="N76" s="13">
        <f>IF(L76&lt;&gt;0,IF(M76&lt;&gt;0,(IF(M76&lt;0,IF(L76&lt;0,(M76/L76)*(-1),M76/ABS(L76)),M76/ABS(L76))),0),IF(M76=0,0,(IF(M76&gt;0,1,-1))))</f>
        <v>-1.194147735133789</v>
      </c>
      <c r="O76" s="10">
        <v>60314.459999999999</v>
      </c>
      <c r="P76" s="10">
        <f>H76-K76</f>
        <v>11751.610000000001</v>
      </c>
      <c r="Q76" s="21">
        <v>-2281</v>
      </c>
      <c r="R76" s="21">
        <v>86310.610000000001</v>
      </c>
      <c r="S76" s="21">
        <v>1.1941477351337899</v>
      </c>
      <c r="T76" s="42"/>
    </row>
    <row r="77" spans="1:20" ht="16.5" customHeight="1">
      <c r="A77" s="4"/>
      <c r="B77" s="4"/>
      <c r="C77" s="3"/>
      <c r="D77" s="15"/>
      <c r="E77" s="15"/>
      <c r="F77" s="15"/>
      <c r="G77" s="16"/>
      <c r="H77" s="15"/>
      <c r="I77" s="17"/>
      <c r="J77" s="17"/>
      <c r="K77" s="15"/>
      <c r="L77" s="15"/>
      <c r="M77" s="15"/>
      <c r="N77" s="8"/>
      <c r="O77" s="15"/>
      <c r="P77" s="15"/>
      <c r="T77" s="6"/>
    </row>
    <row r="78" spans="1:20" ht="13.5" customHeight="1">
      <c r="A78" s="6"/>
      <c r="B78" s="6"/>
      <c r="C78" s="4"/>
      <c r="D78" s="15"/>
      <c r="E78" s="15"/>
      <c r="F78" s="15"/>
      <c r="G78" s="16" t="s">
        <v>75</v>
      </c>
      <c r="H78" s="15"/>
      <c r="I78" s="17"/>
      <c r="J78" s="17"/>
      <c r="K78" s="15"/>
      <c r="L78" s="15"/>
      <c r="M78" s="15"/>
      <c r="N78" s="8"/>
      <c r="O78" s="15"/>
      <c r="P78" s="15"/>
      <c r="Q78" s="22"/>
      <c r="R78" s="22"/>
      <c r="S78" s="22"/>
      <c r="T78" s="6"/>
    </row>
    <row r="79" spans="1:20" ht="13.5" customHeight="1">
      <c r="C79" s="2" t="s">
        <v>59</v>
      </c>
      <c r="D79" s="10">
        <v>-13170.91</v>
      </c>
      <c r="E79" s="10">
        <v>80178</v>
      </c>
      <c r="F79" s="10">
        <v>69214.830000000002</v>
      </c>
      <c r="G79" s="11" t="s">
        <v>76</v>
      </c>
      <c r="H79" s="10">
        <v>-2281</v>
      </c>
      <c r="I79" s="12">
        <v>93348.910000000003</v>
      </c>
      <c r="J79" s="12">
        <v>1.16427087230911</v>
      </c>
      <c r="K79" s="10">
        <v>-14032.610000000001</v>
      </c>
      <c r="L79" s="10">
        <v>72278</v>
      </c>
      <c r="M79" s="10">
        <f>K79-L79</f>
        <v>-86310.610000000001</v>
      </c>
      <c r="N79" s="13">
        <f>IF(L79&lt;&gt;0,IF(M79&lt;&gt;0,(IF(M79&lt;0,IF(L79&lt;0,(M79/L79)*(-1),M79/ABS(L79)),M79/ABS(L79))),0),IF(M79=0,0,(IF(M79&gt;0,1,-1))))</f>
        <v>-1.194147735133789</v>
      </c>
      <c r="O79" s="10">
        <v>60314.459999999999</v>
      </c>
      <c r="P79" s="10">
        <f>H79-K79</f>
        <v>11751.610000000001</v>
      </c>
      <c r="Q79" s="20">
        <v>-2281</v>
      </c>
      <c r="R79" s="20">
        <v>86310.610000000001</v>
      </c>
      <c r="S79" s="20">
        <v>1.1941477351337899</v>
      </c>
    </row>
    <row r="80" spans="1:20" ht="13.5" customHeight="1">
      <c r="C80" s="2" t="s">
        <v>60</v>
      </c>
      <c r="D80" s="10">
        <v>-13170.91</v>
      </c>
      <c r="E80" s="10">
        <v>80178</v>
      </c>
      <c r="F80" s="10">
        <v>69214.830000000002</v>
      </c>
      <c r="G80" s="11" t="s">
        <v>77</v>
      </c>
      <c r="H80" s="10">
        <v>-2281</v>
      </c>
      <c r="I80" s="12">
        <v>93348.910000000003</v>
      </c>
      <c r="J80" s="12">
        <v>1.16427087230911</v>
      </c>
      <c r="K80" s="10">
        <v>-14032.610000000001</v>
      </c>
      <c r="L80" s="10">
        <v>72278</v>
      </c>
      <c r="M80" s="10">
        <f>K80-L80</f>
        <v>-86310.610000000001</v>
      </c>
      <c r="N80" s="13">
        <f>IF(L80&lt;&gt;0,IF(M80&lt;&gt;0,(IF(M80&lt;0,IF(L80&lt;0,(M80/L80)*(-1),M80/ABS(L80)),M80/ABS(L80))),0),IF(M80=0,0,(IF(M80&gt;0,1,-1))))</f>
        <v>-1.194147735133789</v>
      </c>
      <c r="O80" s="10">
        <v>60314.459999999999</v>
      </c>
      <c r="P80" s="10">
        <f>H80-K80</f>
        <v>11751.610000000001</v>
      </c>
      <c r="Q80" s="20">
        <v>-2281</v>
      </c>
      <c r="R80" s="20">
        <v>86310.610000000001</v>
      </c>
      <c r="S80" s="20">
        <v>1.1941477351337899</v>
      </c>
    </row>
    <row r="81" spans="1:20" ht="16.5" customHeight="1">
      <c r="A81" s="4"/>
      <c r="B81" s="4"/>
      <c r="C81" s="4"/>
      <c r="D81" s="6"/>
      <c r="E81" s="6"/>
      <c r="F81" s="6"/>
      <c r="G81" s="6"/>
      <c r="I81" s="4"/>
      <c r="J81" s="4"/>
      <c r="N81" s="8"/>
      <c r="O81" s="6"/>
      <c r="P81" s="6"/>
      <c r="T81" s="6"/>
    </row>
    <row r="82" spans="1:20" ht="16.5" customHeight="1">
      <c r="A82" s="4"/>
      <c r="B82" s="4"/>
      <c r="C82" s="4"/>
      <c r="D82" s="6"/>
      <c r="E82" s="6"/>
      <c r="F82" s="6"/>
      <c r="G82" s="6"/>
      <c r="I82" s="4"/>
      <c r="J82" s="4"/>
      <c r="N82" s="8"/>
      <c r="O82" s="6"/>
      <c r="P82" s="6"/>
      <c r="T82" s="6"/>
    </row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134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ASSOC-ALA MIDWINTER &amp; ANNUAL: 412-5370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140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 t="s">
        <v>23</v>
      </c>
      <c r="D29" s="15">
        <v>0</v>
      </c>
      <c r="E29" s="15">
        <v>0</v>
      </c>
      <c r="F29" s="15">
        <v>0</v>
      </c>
      <c r="G29" s="16" t="str">
        <f>C29</f>
        <v>(5212) LODGING &amp; MEALS</v>
      </c>
      <c r="H29" s="15">
        <v>150</v>
      </c>
      <c r="I29" s="17">
        <v>0</v>
      </c>
      <c r="J29" s="17">
        <v>0</v>
      </c>
      <c r="K29" s="15">
        <v>0</v>
      </c>
      <c r="L29" s="15">
        <v>0</v>
      </c>
      <c r="M29" s="15">
        <f>L29-K29</f>
        <v>0</v>
      </c>
      <c r="N29" s="18">
        <f>IF(L29&lt;&gt;0,IF(M29&lt;&gt;0,(IF(M29&lt;0,IF(L29&lt;0,(M29/L29)*(-1),M29/ABS(L29)),M29/ABS(L29))),0),IF(M29=0,0,(IF(M29&gt;0,1,-1))))</f>
        <v>0</v>
      </c>
      <c r="O29" s="15">
        <v>0</v>
      </c>
      <c r="P29" s="15">
        <f>H29-K29</f>
        <v>150</v>
      </c>
      <c r="Q29" s="19">
        <v>150</v>
      </c>
      <c r="R29" s="19">
        <v>0</v>
      </c>
      <c r="S29" s="19">
        <v>0</v>
      </c>
      <c r="T29" s="6"/>
    </row>
    <row r="30" spans="1:20" ht="17.25" customHeight="1">
      <c r="A30" s="24"/>
      <c r="B30" s="24"/>
      <c r="C30" s="2" t="s">
        <v>25</v>
      </c>
      <c r="D30" s="10">
        <v>0</v>
      </c>
      <c r="E30" s="10">
        <v>0</v>
      </c>
      <c r="F30" s="10">
        <v>0</v>
      </c>
      <c r="G30" s="11" t="str">
        <f>C30</f>
        <v>(520) Travel and Related Expenses</v>
      </c>
      <c r="H30" s="10">
        <v>150</v>
      </c>
      <c r="I30" s="12">
        <v>0</v>
      </c>
      <c r="J30" s="12">
        <v>0</v>
      </c>
      <c r="K30" s="10">
        <v>0</v>
      </c>
      <c r="L30" s="10">
        <v>0</v>
      </c>
      <c r="M30" s="10">
        <f>L30-K30</f>
        <v>0</v>
      </c>
      <c r="N30" s="13">
        <f>IF(L30&lt;&gt;0,IF(M30&lt;&gt;0,(IF(M30&lt;0,IF(L30&lt;0,(M30/L30)*(-1),M30/ABS(L30)),M30/ABS(L30))),0),IF(M30=0,0,(IF(M30&gt;0,1,-1))))</f>
        <v>0</v>
      </c>
      <c r="O30" s="10">
        <v>0</v>
      </c>
      <c r="P30" s="10">
        <f>H30-K30</f>
        <v>150</v>
      </c>
      <c r="Q30" s="14">
        <v>150</v>
      </c>
      <c r="R30" s="14">
        <v>0</v>
      </c>
      <c r="S30" s="14">
        <v>0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 t="s">
        <v>26</v>
      </c>
      <c r="D32" s="15">
        <v>0</v>
      </c>
      <c r="E32" s="15">
        <v>0</v>
      </c>
      <c r="F32" s="15">
        <v>0</v>
      </c>
      <c r="G32" s="16" t="str">
        <f>C32</f>
        <v>(5302) MEAL FUNCTIONS</v>
      </c>
      <c r="H32" s="15">
        <v>2000</v>
      </c>
      <c r="I32" s="17">
        <v>0</v>
      </c>
      <c r="J32" s="17">
        <v>0</v>
      </c>
      <c r="K32" s="15">
        <v>0</v>
      </c>
      <c r="L32" s="15">
        <v>0</v>
      </c>
      <c r="M32" s="15">
        <f>L32-K32</f>
        <v>0</v>
      </c>
      <c r="N32" s="18">
        <f>IF(L32&lt;&gt;0,IF(M32&lt;&gt;0,(IF(M32&lt;0,IF(L32&lt;0,(M32/L32)*(-1),M32/ABS(L32)),M32/ABS(L32))),0),IF(M32=0,0,(IF(M32&gt;0,1,-1))))</f>
        <v>0</v>
      </c>
      <c r="O32" s="15">
        <v>0</v>
      </c>
      <c r="P32" s="15">
        <f>H32-K32</f>
        <v>2000</v>
      </c>
      <c r="Q32" s="19">
        <v>2000</v>
      </c>
      <c r="R32" s="19">
        <v>0</v>
      </c>
      <c r="S32" s="19">
        <v>0</v>
      </c>
      <c r="T32" s="6"/>
    </row>
    <row r="33" spans="1:20" ht="16.5" customHeight="1">
      <c r="C33" s="3" t="s">
        <v>27</v>
      </c>
      <c r="D33" s="15">
        <v>0</v>
      </c>
      <c r="E33" s="15">
        <v>0</v>
      </c>
      <c r="F33" s="15">
        <v>0</v>
      </c>
      <c r="G33" s="16" t="str">
        <f>C33</f>
        <v>(5304) SPEAKER/GUEST EXPENSE</v>
      </c>
      <c r="H33" s="15">
        <v>1100</v>
      </c>
      <c r="I33" s="17">
        <v>0</v>
      </c>
      <c r="J33" s="17">
        <v>0</v>
      </c>
      <c r="K33" s="15">
        <v>0</v>
      </c>
      <c r="L33" s="15">
        <v>0</v>
      </c>
      <c r="M33" s="15">
        <f>L33-K33</f>
        <v>0</v>
      </c>
      <c r="N33" s="18">
        <f>IF(L33&lt;&gt;0,IF(M33&lt;&gt;0,(IF(M33&lt;0,IF(L33&lt;0,(M33/L33)*(-1),M33/ABS(L33)),M33/ABS(L33))),0),IF(M33=0,0,(IF(M33&gt;0,1,-1))))</f>
        <v>0</v>
      </c>
      <c r="O33" s="15">
        <v>0</v>
      </c>
      <c r="P33" s="15">
        <f>H33-K33</f>
        <v>1100</v>
      </c>
      <c r="Q33" s="19">
        <v>1100</v>
      </c>
      <c r="R33" s="19">
        <v>0</v>
      </c>
      <c r="S33" s="19">
        <v>0</v>
      </c>
    </row>
    <row r="34" spans="1:20" ht="16.5" customHeight="1">
      <c r="C34" s="3" t="s">
        <v>28</v>
      </c>
      <c r="D34" s="15">
        <v>0</v>
      </c>
      <c r="E34" s="15">
        <v>0</v>
      </c>
      <c r="F34" s="15">
        <v>0</v>
      </c>
      <c r="G34" s="16" t="str">
        <f>C34</f>
        <v>(5305) SPEAKER/GUEST HONORARIUM</v>
      </c>
      <c r="H34" s="15">
        <v>1500</v>
      </c>
      <c r="I34" s="17">
        <v>0</v>
      </c>
      <c r="J34" s="17">
        <v>0</v>
      </c>
      <c r="K34" s="15">
        <v>0</v>
      </c>
      <c r="L34" s="15">
        <v>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0</v>
      </c>
      <c r="P34" s="15">
        <f>H34-K34</f>
        <v>1500</v>
      </c>
      <c r="Q34" s="19">
        <v>1500</v>
      </c>
      <c r="R34" s="19">
        <v>0</v>
      </c>
      <c r="S34" s="19">
        <v>0</v>
      </c>
    </row>
    <row r="35" spans="1:20" ht="17.25" customHeight="1">
      <c r="A35" s="24"/>
      <c r="B35" s="24"/>
      <c r="C35" s="2" t="s">
        <v>32</v>
      </c>
      <c r="D35" s="10">
        <v>0</v>
      </c>
      <c r="E35" s="10">
        <v>0</v>
      </c>
      <c r="F35" s="10">
        <v>0</v>
      </c>
      <c r="G35" s="11" t="str">
        <f>C35</f>
        <v>(530) Meetings and Conferences</v>
      </c>
      <c r="H35" s="10">
        <v>4600</v>
      </c>
      <c r="I35" s="12">
        <v>0</v>
      </c>
      <c r="J35" s="12">
        <v>0</v>
      </c>
      <c r="K35" s="10">
        <v>0</v>
      </c>
      <c r="L35" s="10">
        <v>0</v>
      </c>
      <c r="M35" s="10">
        <f>L35-K35</f>
        <v>0</v>
      </c>
      <c r="N35" s="13">
        <f>IF(L35&lt;&gt;0,IF(M35&lt;&gt;0,(IF(M35&lt;0,IF(L35&lt;0,(M35/L35)*(-1),M35/ABS(L35)),M35/ABS(L35))),0),IF(M35=0,0,(IF(M35&gt;0,1,-1))))</f>
        <v>0</v>
      </c>
      <c r="O35" s="10">
        <v>0</v>
      </c>
      <c r="P35" s="10">
        <f>H35-K35</f>
        <v>4600</v>
      </c>
      <c r="Q35" s="14">
        <v>4600</v>
      </c>
      <c r="R35" s="14">
        <v>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38</v>
      </c>
      <c r="D38" s="15">
        <v>0</v>
      </c>
      <c r="E38" s="15">
        <v>0</v>
      </c>
      <c r="F38" s="15">
        <v>0</v>
      </c>
      <c r="G38" s="16" t="str">
        <f>C38</f>
        <v>(5500) SUPPLIES/OPERATING</v>
      </c>
      <c r="H38" s="15">
        <v>100</v>
      </c>
      <c r="I38" s="17">
        <v>0</v>
      </c>
      <c r="J38" s="17">
        <v>0</v>
      </c>
      <c r="K38" s="15">
        <v>0</v>
      </c>
      <c r="L38" s="15">
        <v>0</v>
      </c>
      <c r="M38" s="15">
        <f>L38-K38</f>
        <v>0</v>
      </c>
      <c r="N38" s="18">
        <f>IF(L38&lt;&gt;0,IF(M38&lt;&gt;0,(IF(M38&lt;0,IF(L38&lt;0,(M38/L38)*(-1),M38/ABS(L38)),M38/ABS(L38))),0),IF(M38=0,0,(IF(M38&gt;0,1,-1))))</f>
        <v>0</v>
      </c>
      <c r="O38" s="15">
        <v>0</v>
      </c>
      <c r="P38" s="15">
        <f>H38-K38</f>
        <v>100</v>
      </c>
      <c r="Q38" s="19">
        <v>100</v>
      </c>
      <c r="R38" s="19">
        <v>0</v>
      </c>
      <c r="S38" s="19">
        <v>0</v>
      </c>
      <c r="T38" s="6"/>
    </row>
    <row r="39" spans="1:20" ht="16.5" customHeight="1">
      <c r="C39" s="3" t="s">
        <v>41</v>
      </c>
      <c r="D39" s="15">
        <v>0</v>
      </c>
      <c r="E39" s="15">
        <v>0</v>
      </c>
      <c r="F39" s="15">
        <v>0</v>
      </c>
      <c r="G39" s="16" t="str">
        <f>C39</f>
        <v>(5599) MISC EXPENSE</v>
      </c>
      <c r="H39" s="15">
        <v>100</v>
      </c>
      <c r="I39" s="17">
        <v>0</v>
      </c>
      <c r="J39" s="17">
        <v>0</v>
      </c>
      <c r="K39" s="15">
        <v>0</v>
      </c>
      <c r="L39" s="15">
        <v>0</v>
      </c>
      <c r="M39" s="15">
        <f>L39-K39</f>
        <v>0</v>
      </c>
      <c r="N39" s="18">
        <f>IF(L39&lt;&gt;0,IF(M39&lt;&gt;0,(IF(M39&lt;0,IF(L39&lt;0,(M39/L39)*(-1),M39/ABS(L39)),M39/ABS(L39))),0),IF(M39=0,0,(IF(M39&gt;0,1,-1))))</f>
        <v>0</v>
      </c>
      <c r="O39" s="15">
        <v>0</v>
      </c>
      <c r="P39" s="15">
        <f>H39-K39</f>
        <v>100</v>
      </c>
      <c r="Q39" s="19">
        <v>100</v>
      </c>
      <c r="R39" s="19">
        <v>0</v>
      </c>
      <c r="S39" s="19">
        <v>0</v>
      </c>
    </row>
    <row r="40" spans="1:20" ht="17.25" customHeight="1">
      <c r="A40" s="24"/>
      <c r="B40" s="24"/>
      <c r="C40" s="2" t="s">
        <v>42</v>
      </c>
      <c r="D40" s="10">
        <v>0</v>
      </c>
      <c r="E40" s="10">
        <v>0</v>
      </c>
      <c r="F40" s="10">
        <v>0</v>
      </c>
      <c r="G40" s="11" t="str">
        <f>C40</f>
        <v>(550) Operating Expenses</v>
      </c>
      <c r="H40" s="10">
        <v>200</v>
      </c>
      <c r="I40" s="12">
        <v>0</v>
      </c>
      <c r="J40" s="12">
        <v>0</v>
      </c>
      <c r="K40" s="10">
        <v>0</v>
      </c>
      <c r="L40" s="10">
        <v>0</v>
      </c>
      <c r="M40" s="10">
        <f>L40-K40</f>
        <v>0</v>
      </c>
      <c r="N40" s="13">
        <f>IF(L40&lt;&gt;0,IF(M40&lt;&gt;0,(IF(M40&lt;0,IF(L40&lt;0,(M40/L40)*(-1),M40/ABS(L40)),M40/ABS(L40))),0),IF(M40=0,0,(IF(M40&gt;0,1,-1))))</f>
        <v>0</v>
      </c>
      <c r="O40" s="10">
        <v>0</v>
      </c>
      <c r="P40" s="10">
        <f>H40-K40</f>
        <v>200</v>
      </c>
      <c r="Q40" s="14">
        <v>200</v>
      </c>
      <c r="R40" s="14">
        <v>0</v>
      </c>
      <c r="S40" s="14">
        <v>0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43</v>
      </c>
      <c r="D42" s="10">
        <v>0</v>
      </c>
      <c r="E42" s="10">
        <v>0</v>
      </c>
      <c r="F42" s="10">
        <v>0</v>
      </c>
      <c r="G42" s="11" t="s">
        <v>70</v>
      </c>
      <c r="H42" s="10">
        <v>4950</v>
      </c>
      <c r="I42" s="12">
        <v>0</v>
      </c>
      <c r="J42" s="12">
        <v>0</v>
      </c>
      <c r="K42" s="10">
        <v>0</v>
      </c>
      <c r="L42" s="10">
        <v>0</v>
      </c>
      <c r="M42" s="10">
        <f>L42-K42</f>
        <v>0</v>
      </c>
      <c r="N42" s="13">
        <f>IF(L42&lt;&gt;0,IF(M42&lt;&gt;0,(IF(M42&lt;0,IF(L42&lt;0,(M42/L42)*(-1),M42/ABS(L42)),M42/ABS(L42))),0),IF(M42=0,0,(IF(M42&gt;0,1,-1))))</f>
        <v>0</v>
      </c>
      <c r="O42" s="10">
        <v>0</v>
      </c>
      <c r="P42" s="10">
        <f>H42-K42</f>
        <v>4950</v>
      </c>
      <c r="Q42" s="14">
        <v>4950</v>
      </c>
      <c r="R42" s="14">
        <v>0</v>
      </c>
      <c r="S42" s="14">
        <v>0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4"/>
      <c r="B44" s="4"/>
      <c r="C44" s="3" t="s">
        <v>48</v>
      </c>
      <c r="D44" s="15">
        <v>0</v>
      </c>
      <c r="E44" s="15">
        <v>0</v>
      </c>
      <c r="F44" s="15">
        <v>0</v>
      </c>
      <c r="G44" s="16" t="str">
        <f>C44</f>
        <v>(5910) IUT/REPRO CTR</v>
      </c>
      <c r="H44" s="15">
        <v>500</v>
      </c>
      <c r="I44" s="17">
        <v>0</v>
      </c>
      <c r="J44" s="17">
        <v>0</v>
      </c>
      <c r="K44" s="15">
        <v>0</v>
      </c>
      <c r="L44" s="15">
        <v>0</v>
      </c>
      <c r="M44" s="15">
        <f>L44-K44</f>
        <v>0</v>
      </c>
      <c r="N44" s="18">
        <f>IF(L44&lt;&gt;0,IF(M44&lt;&gt;0,(IF(M44&lt;0,IF(L44&lt;0,(M44/L44)*(-1),M44/ABS(L44)),M44/ABS(L44))),0),IF(M44=0,0,(IF(M44&gt;0,1,-1))))</f>
        <v>0</v>
      </c>
      <c r="O44" s="15">
        <v>0</v>
      </c>
      <c r="P44" s="15">
        <f>H44-K44</f>
        <v>500</v>
      </c>
      <c r="Q44" s="19">
        <v>500</v>
      </c>
      <c r="R44" s="19">
        <v>0</v>
      </c>
      <c r="S44" s="19">
        <v>0</v>
      </c>
      <c r="T44" s="6"/>
    </row>
    <row r="45" spans="1:20" ht="13.5" hidden="1">
      <c r="A45" s="4"/>
      <c r="B45" s="4"/>
      <c r="C45" s="3" t="s">
        <v>51</v>
      </c>
      <c r="D45" s="15">
        <v>0</v>
      </c>
      <c r="E45" s="15">
        <v>0</v>
      </c>
      <c r="F45" s="15">
        <v>0</v>
      </c>
      <c r="G45" s="16" t="str">
        <f>C45</f>
        <v>(590) IUT</v>
      </c>
      <c r="H45" s="15">
        <v>500</v>
      </c>
      <c r="I45" s="17">
        <v>0</v>
      </c>
      <c r="J45" s="17">
        <v>0</v>
      </c>
      <c r="K45" s="15">
        <v>0</v>
      </c>
      <c r="L45" s="15">
        <v>0</v>
      </c>
      <c r="M45" s="15">
        <f>L45-K45</f>
        <v>0</v>
      </c>
      <c r="N45" s="18">
        <f>IF(L45&lt;&gt;0,IF(M45&lt;&gt;0,(IF(M45&lt;0,IF(L45&lt;0,(M45/L45)*(-1),M45/ABS(L45)),M45/ABS(L45))),0),IF(M45=0,0,(IF(M45&gt;0,1,-1))))</f>
        <v>0</v>
      </c>
      <c r="O45" s="15">
        <v>0</v>
      </c>
      <c r="P45" s="15">
        <f>H45-K45</f>
        <v>500</v>
      </c>
      <c r="Q45" s="19">
        <v>500</v>
      </c>
      <c r="R45" s="19">
        <v>0</v>
      </c>
      <c r="S45" s="19">
        <v>0</v>
      </c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24"/>
      <c r="B47" s="24"/>
      <c r="C47" s="2" t="s">
        <v>52</v>
      </c>
      <c r="D47" s="10">
        <v>0</v>
      </c>
      <c r="E47" s="10">
        <v>0</v>
      </c>
      <c r="F47" s="10">
        <v>0</v>
      </c>
      <c r="G47" s="11" t="str">
        <f>C47</f>
        <v>(52) Total Indirect Expenses</v>
      </c>
      <c r="H47" s="10">
        <v>500</v>
      </c>
      <c r="I47" s="12">
        <v>0</v>
      </c>
      <c r="J47" s="12">
        <v>0</v>
      </c>
      <c r="K47" s="10">
        <v>0</v>
      </c>
      <c r="L47" s="10">
        <v>0</v>
      </c>
      <c r="M47" s="10">
        <f>L47-K47</f>
        <v>0</v>
      </c>
      <c r="N47" s="13">
        <f>IF(L47&lt;&gt;0,IF(M47&lt;&gt;0,(IF(M47&lt;0,IF(L47&lt;0,(M47/L47)*(-1),M47/ABS(L47)),M47/ABS(L47))),0),IF(M47=0,0,(IF(M47&gt;0,1,-1))))</f>
        <v>0</v>
      </c>
      <c r="O47" s="10">
        <v>0</v>
      </c>
      <c r="P47" s="10">
        <f>H47-K47</f>
        <v>500</v>
      </c>
      <c r="Q47" s="14">
        <v>500</v>
      </c>
      <c r="R47" s="14">
        <v>0</v>
      </c>
      <c r="S47" s="14">
        <v>0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53</v>
      </c>
      <c r="D49" s="10">
        <v>0</v>
      </c>
      <c r="E49" s="10">
        <v>0</v>
      </c>
      <c r="F49" s="10">
        <v>0</v>
      </c>
      <c r="G49" s="11" t="s">
        <v>71</v>
      </c>
      <c r="H49" s="10">
        <v>5450</v>
      </c>
      <c r="I49" s="12">
        <v>0</v>
      </c>
      <c r="J49" s="12">
        <v>0</v>
      </c>
      <c r="K49" s="10">
        <v>0</v>
      </c>
      <c r="L49" s="10">
        <v>0</v>
      </c>
      <c r="M49" s="10">
        <f>L49-K49</f>
        <v>0</v>
      </c>
      <c r="N49" s="13">
        <f>IF(L49&lt;&gt;0,IF(M49&lt;&gt;0,(IF(M49&lt;0,IF(L49&lt;0,(M49/L49)*(-1),M49/ABS(L49)),M49/ABS(L49))),0),IF(M49=0,0,(IF(M49&gt;0,1,-1))))</f>
        <v>0</v>
      </c>
      <c r="O49" s="10">
        <v>0</v>
      </c>
      <c r="P49" s="10">
        <f>H49-K49</f>
        <v>5450</v>
      </c>
      <c r="Q49" s="14">
        <v>5450</v>
      </c>
      <c r="R49" s="14">
        <v>0</v>
      </c>
      <c r="S49" s="14">
        <v>0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54</v>
      </c>
      <c r="D51" s="10">
        <v>0</v>
      </c>
      <c r="E51" s="10">
        <v>0</v>
      </c>
      <c r="F51" s="10">
        <v>0</v>
      </c>
      <c r="G51" s="11" t="s">
        <v>72</v>
      </c>
      <c r="H51" s="10">
        <v>-5450</v>
      </c>
      <c r="I51" s="12">
        <v>0</v>
      </c>
      <c r="J51" s="12">
        <v>0</v>
      </c>
      <c r="K51" s="10">
        <v>0</v>
      </c>
      <c r="L51" s="10">
        <v>0</v>
      </c>
      <c r="M51" s="10">
        <f>K51-L51</f>
        <v>0</v>
      </c>
      <c r="N51" s="13">
        <f>IF(L51&lt;&gt;0,IF(M51&lt;&gt;0,(IF(M51&lt;0,IF(L51&lt;0,(M51/L51)*(-1),M51/ABS(L51)),M51/ABS(L51))),0),IF(M51=0,0,(IF(M51&gt;0,1,-1))))</f>
        <v>0</v>
      </c>
      <c r="O51" s="10">
        <v>0</v>
      </c>
      <c r="P51" s="10">
        <f>H51-K51</f>
        <v>-5450</v>
      </c>
      <c r="Q51" s="14">
        <v>-5450</v>
      </c>
      <c r="R51" s="14">
        <v>0</v>
      </c>
      <c r="S51" s="14">
        <v>0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2" t="s">
        <v>57</v>
      </c>
      <c r="D54" s="10">
        <v>0</v>
      </c>
      <c r="E54" s="10">
        <v>0</v>
      </c>
      <c r="F54" s="10">
        <v>0</v>
      </c>
      <c r="G54" s="11" t="s">
        <v>73</v>
      </c>
      <c r="H54" s="10">
        <v>5450</v>
      </c>
      <c r="I54" s="12">
        <v>0</v>
      </c>
      <c r="J54" s="12">
        <v>0</v>
      </c>
      <c r="K54" s="10">
        <v>0</v>
      </c>
      <c r="L54" s="10">
        <v>0</v>
      </c>
      <c r="M54" s="10">
        <f>L54-K54</f>
        <v>0</v>
      </c>
      <c r="N54" s="13">
        <f>IF(L54&lt;&gt;0,IF(M54&lt;&gt;0,(IF(M54&lt;0,IF(L54&lt;0,(M54/L54)*(-1),M54/ABS(L54)),M54/ABS(L54))),0),IF(M54=0,0,(IF(M54&gt;0,1,-1))))</f>
        <v>0</v>
      </c>
      <c r="O54" s="10">
        <v>0</v>
      </c>
      <c r="P54" s="10">
        <f>H54-K54</f>
        <v>5450</v>
      </c>
      <c r="Q54" s="20">
        <v>5450</v>
      </c>
      <c r="R54" s="20">
        <v>0</v>
      </c>
      <c r="S54" s="20">
        <v>0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4" t="s">
        <v>58</v>
      </c>
      <c r="D56" s="10">
        <v>0</v>
      </c>
      <c r="E56" s="10">
        <v>0</v>
      </c>
      <c r="F56" s="10">
        <v>0</v>
      </c>
      <c r="G56" s="11" t="s">
        <v>74</v>
      </c>
      <c r="H56" s="10">
        <v>-5450</v>
      </c>
      <c r="I56" s="12">
        <v>0</v>
      </c>
      <c r="J56" s="12">
        <v>0</v>
      </c>
      <c r="K56" s="10">
        <v>0</v>
      </c>
      <c r="L56" s="10">
        <v>0</v>
      </c>
      <c r="M56" s="10">
        <f>K56-L56</f>
        <v>0</v>
      </c>
      <c r="N56" s="13">
        <f>IF(L56&lt;&gt;0,IF(M56&lt;&gt;0,(IF(M56&lt;0,IF(L56&lt;0,(M56/L56)*(-1),M56/ABS(L56)),M56/ABS(L56))),0),IF(M56=0,0,(IF(M56&gt;0,1,-1))))</f>
        <v>0</v>
      </c>
      <c r="O56" s="10">
        <v>0</v>
      </c>
      <c r="P56" s="10">
        <f>H56-K56</f>
        <v>-5450</v>
      </c>
      <c r="Q56" s="21">
        <v>-5450</v>
      </c>
      <c r="R56" s="21">
        <v>0</v>
      </c>
      <c r="S56" s="21">
        <v>0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3.5" customHeight="1">
      <c r="A58" s="6"/>
      <c r="B58" s="6"/>
      <c r="C58" s="4"/>
      <c r="D58" s="15"/>
      <c r="E58" s="15"/>
      <c r="F58" s="15"/>
      <c r="G58" s="16" t="s">
        <v>75</v>
      </c>
      <c r="H58" s="15"/>
      <c r="I58" s="17"/>
      <c r="J58" s="17"/>
      <c r="K58" s="15"/>
      <c r="L58" s="15"/>
      <c r="M58" s="15"/>
      <c r="N58" s="8"/>
      <c r="O58" s="15"/>
      <c r="P58" s="15"/>
      <c r="Q58" s="22"/>
      <c r="R58" s="22"/>
      <c r="S58" s="22"/>
      <c r="T58" s="6"/>
    </row>
    <row r="59" spans="1:20" ht="13.5" customHeight="1">
      <c r="C59" s="2" t="s">
        <v>59</v>
      </c>
      <c r="D59" s="10">
        <v>0</v>
      </c>
      <c r="E59" s="10">
        <v>0</v>
      </c>
      <c r="F59" s="10">
        <v>0</v>
      </c>
      <c r="G59" s="11" t="s">
        <v>76</v>
      </c>
      <c r="H59" s="10">
        <v>-5450</v>
      </c>
      <c r="I59" s="12">
        <v>0</v>
      </c>
      <c r="J59" s="12">
        <v>0</v>
      </c>
      <c r="K59" s="10">
        <v>0</v>
      </c>
      <c r="L59" s="10">
        <v>0</v>
      </c>
      <c r="M59" s="10">
        <f>K59-L59</f>
        <v>0</v>
      </c>
      <c r="N59" s="13">
        <f>IF(L59&lt;&gt;0,IF(M59&lt;&gt;0,(IF(M59&lt;0,IF(L59&lt;0,(M59/L59)*(-1),M59/ABS(L59)),M59/ABS(L59))),0),IF(M59=0,0,(IF(M59&gt;0,1,-1))))</f>
        <v>0</v>
      </c>
      <c r="O59" s="10">
        <v>0</v>
      </c>
      <c r="P59" s="10">
        <f>H59-K59</f>
        <v>-5450</v>
      </c>
      <c r="Q59" s="20">
        <v>-5450</v>
      </c>
      <c r="R59" s="20">
        <v>0</v>
      </c>
      <c r="S59" s="20">
        <v>0</v>
      </c>
    </row>
    <row r="60" spans="1:20" ht="13.5" customHeight="1">
      <c r="C60" s="2" t="s">
        <v>60</v>
      </c>
      <c r="D60" s="10">
        <v>0</v>
      </c>
      <c r="E60" s="10">
        <v>0</v>
      </c>
      <c r="F60" s="10">
        <v>0</v>
      </c>
      <c r="G60" s="11" t="s">
        <v>77</v>
      </c>
      <c r="H60" s="10">
        <v>-5450</v>
      </c>
      <c r="I60" s="12">
        <v>0</v>
      </c>
      <c r="J60" s="12">
        <v>0</v>
      </c>
      <c r="K60" s="10">
        <v>0</v>
      </c>
      <c r="L60" s="10">
        <v>0</v>
      </c>
      <c r="M60" s="10">
        <f>K60-L60</f>
        <v>0</v>
      </c>
      <c r="N60" s="13">
        <f>IF(L60&lt;&gt;0,IF(M60&lt;&gt;0,(IF(M60&lt;0,IF(L60&lt;0,(M60/L60)*(-1),M60/ABS(L60)),M60/ABS(L60))),0),IF(M60=0,0,(IF(M60&gt;0,1,-1))))</f>
        <v>0</v>
      </c>
      <c r="O60" s="10">
        <v>0</v>
      </c>
      <c r="P60" s="10">
        <f>H60-K60</f>
        <v>-5450</v>
      </c>
      <c r="Q60" s="20">
        <v>-5450</v>
      </c>
      <c r="R60" s="20">
        <v>0</v>
      </c>
      <c r="S60" s="20">
        <v>0</v>
      </c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6.5" customHeight="1">
      <c r="A62" s="4"/>
      <c r="B62" s="4"/>
      <c r="C62" s="4"/>
      <c r="D62" s="6"/>
      <c r="E62" s="6"/>
      <c r="F62" s="6"/>
      <c r="G62" s="6"/>
      <c r="I62" s="4"/>
      <c r="J62" s="4"/>
      <c r="N62" s="8"/>
      <c r="O62" s="6"/>
      <c r="P62" s="6"/>
      <c r="T62" s="6"/>
    </row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134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1: 412-5387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143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2800</v>
      </c>
      <c r="I23" s="17">
        <v>0</v>
      </c>
      <c r="J23" s="17">
        <v>0</v>
      </c>
      <c r="K23" s="15">
        <v>0</v>
      </c>
      <c r="L23" s="15">
        <v>0</v>
      </c>
      <c r="M23" s="15">
        <f>K23-L23</f>
        <v>0</v>
      </c>
      <c r="N23" s="18">
        <f>IF(L23&lt;&gt;0,IF(M23&lt;&gt;0,(IF(M23&lt;0,IF(L23&lt;0,(M23/L23)*(-1),M23/ABS(L23)),M23/ABS(L23))),0),IF(M23=0,0,(IF(M23&gt;0,1,-1))))</f>
        <v>0</v>
      </c>
      <c r="O23" s="15">
        <v>0</v>
      </c>
      <c r="P23" s="15">
        <f>H23-K23</f>
        <v>2800</v>
      </c>
      <c r="Q23" s="19">
        <v>2800</v>
      </c>
      <c r="R23" s="19">
        <v>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2800</v>
      </c>
      <c r="I24" s="12">
        <v>0</v>
      </c>
      <c r="J24" s="12">
        <v>0</v>
      </c>
      <c r="K24" s="10">
        <v>0</v>
      </c>
      <c r="L24" s="10">
        <v>0</v>
      </c>
      <c r="M24" s="10">
        <f>K24-L24</f>
        <v>0</v>
      </c>
      <c r="N24" s="13">
        <f>IF(L24&lt;&gt;0,IF(M24&lt;&gt;0,(IF(M24&lt;0,IF(L24&lt;0,(M24/L24)*(-1),M24/ABS(L24)),M24/ABS(L24))),0),IF(M24=0,0,(IF(M24&gt;0,1,-1))))</f>
        <v>0</v>
      </c>
      <c r="O24" s="10">
        <v>0</v>
      </c>
      <c r="P24" s="10">
        <f>H24-K24</f>
        <v>2800</v>
      </c>
      <c r="Q24" s="14">
        <v>2800</v>
      </c>
      <c r="R24" s="14">
        <v>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69</v>
      </c>
      <c r="H28" s="10">
        <v>2800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2800</v>
      </c>
      <c r="Q28" s="14">
        <v>2800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26</v>
      </c>
      <c r="D33" s="15">
        <v>0</v>
      </c>
      <c r="E33" s="15">
        <v>0</v>
      </c>
      <c r="F33" s="15">
        <v>0</v>
      </c>
      <c r="G33" s="16" t="str">
        <f>C33</f>
        <v>(5302) MEAL FUNCTIONS</v>
      </c>
      <c r="H33" s="15">
        <v>800</v>
      </c>
      <c r="I33" s="17">
        <v>0</v>
      </c>
      <c r="J33" s="17">
        <v>0</v>
      </c>
      <c r="K33" s="15">
        <v>0</v>
      </c>
      <c r="L33" s="15">
        <v>0</v>
      </c>
      <c r="M33" s="15">
        <f>L33-K33</f>
        <v>0</v>
      </c>
      <c r="N33" s="18">
        <f>IF(L33&lt;&gt;0,IF(M33&lt;&gt;0,(IF(M33&lt;0,IF(L33&lt;0,(M33/L33)*(-1),M33/ABS(L33)),M33/ABS(L33))),0),IF(M33=0,0,(IF(M33&gt;0,1,-1))))</f>
        <v>0</v>
      </c>
      <c r="O33" s="15">
        <v>0</v>
      </c>
      <c r="P33" s="15">
        <f>H33-K33</f>
        <v>800</v>
      </c>
      <c r="Q33" s="19">
        <v>800</v>
      </c>
      <c r="R33" s="19">
        <v>0</v>
      </c>
      <c r="S33" s="19">
        <v>0</v>
      </c>
      <c r="T33" s="6"/>
    </row>
    <row r="34" spans="1:20" ht="16.5" customHeight="1">
      <c r="C34" s="3" t="s">
        <v>31</v>
      </c>
      <c r="D34" s="15">
        <v>0</v>
      </c>
      <c r="E34" s="15">
        <v>0</v>
      </c>
      <c r="F34" s="15">
        <v>0</v>
      </c>
      <c r="G34" s="16" t="str">
        <f>C34</f>
        <v>(5309) AUDIO/VISUAL EQUIPMENT RENTAL &amp; LABOR</v>
      </c>
      <c r="H34" s="15">
        <v>800</v>
      </c>
      <c r="I34" s="17">
        <v>0</v>
      </c>
      <c r="J34" s="17">
        <v>0</v>
      </c>
      <c r="K34" s="15">
        <v>0</v>
      </c>
      <c r="L34" s="15">
        <v>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0</v>
      </c>
      <c r="P34" s="15">
        <f>H34-K34</f>
        <v>800</v>
      </c>
      <c r="Q34" s="19">
        <v>800</v>
      </c>
      <c r="R34" s="19">
        <v>0</v>
      </c>
      <c r="S34" s="19">
        <v>0</v>
      </c>
    </row>
    <row r="35" spans="1:20" ht="17.25" customHeight="1">
      <c r="A35" s="24"/>
      <c r="B35" s="24"/>
      <c r="C35" s="2" t="s">
        <v>32</v>
      </c>
      <c r="D35" s="10">
        <v>0</v>
      </c>
      <c r="E35" s="10">
        <v>0</v>
      </c>
      <c r="F35" s="10">
        <v>0</v>
      </c>
      <c r="G35" s="11" t="str">
        <f>C35</f>
        <v>(530) Meetings and Conferences</v>
      </c>
      <c r="H35" s="10">
        <v>1600</v>
      </c>
      <c r="I35" s="12">
        <v>0</v>
      </c>
      <c r="J35" s="12">
        <v>0</v>
      </c>
      <c r="K35" s="10">
        <v>0</v>
      </c>
      <c r="L35" s="10">
        <v>0</v>
      </c>
      <c r="M35" s="10">
        <f>L35-K35</f>
        <v>0</v>
      </c>
      <c r="N35" s="13">
        <f>IF(L35&lt;&gt;0,IF(M35&lt;&gt;0,(IF(M35&lt;0,IF(L35&lt;0,(M35/L35)*(-1),M35/ABS(L35)),M35/ABS(L35))),0),IF(M35=0,0,(IF(M35&gt;0,1,-1))))</f>
        <v>0</v>
      </c>
      <c r="O35" s="10">
        <v>0</v>
      </c>
      <c r="P35" s="10">
        <f>H35-K35</f>
        <v>1600</v>
      </c>
      <c r="Q35" s="14">
        <v>1600</v>
      </c>
      <c r="R35" s="14">
        <v>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7.25" customHeight="1">
      <c r="A39" s="24"/>
      <c r="B39" s="24"/>
      <c r="C39" s="2" t="s">
        <v>43</v>
      </c>
      <c r="D39" s="10">
        <v>0</v>
      </c>
      <c r="E39" s="10">
        <v>0</v>
      </c>
      <c r="F39" s="10">
        <v>0</v>
      </c>
      <c r="G39" s="11" t="s">
        <v>70</v>
      </c>
      <c r="H39" s="10">
        <v>1600</v>
      </c>
      <c r="I39" s="12">
        <v>0</v>
      </c>
      <c r="J39" s="12">
        <v>0</v>
      </c>
      <c r="K39" s="10">
        <v>0</v>
      </c>
      <c r="L39" s="10">
        <v>0</v>
      </c>
      <c r="M39" s="10">
        <f>L39-K39</f>
        <v>0</v>
      </c>
      <c r="N39" s="13">
        <f>IF(L39&lt;&gt;0,IF(M39&lt;&gt;0,(IF(M39&lt;0,IF(L39&lt;0,(M39/L39)*(-1),M39/ABS(L39)),M39/ABS(L39))),0),IF(M39=0,0,(IF(M39&gt;0,1,-1))))</f>
        <v>0</v>
      </c>
      <c r="O39" s="10">
        <v>0</v>
      </c>
      <c r="P39" s="10">
        <f>H39-K39</f>
        <v>1600</v>
      </c>
      <c r="Q39" s="14">
        <v>1600</v>
      </c>
      <c r="R39" s="14">
        <v>0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7.25" customHeight="1">
      <c r="A43" s="24"/>
      <c r="B43" s="24"/>
      <c r="C43" s="2" t="s">
        <v>53</v>
      </c>
      <c r="D43" s="10">
        <v>0</v>
      </c>
      <c r="E43" s="10">
        <v>0</v>
      </c>
      <c r="F43" s="10">
        <v>0</v>
      </c>
      <c r="G43" s="11" t="s">
        <v>71</v>
      </c>
      <c r="H43" s="10">
        <v>1600</v>
      </c>
      <c r="I43" s="12">
        <v>0</v>
      </c>
      <c r="J43" s="12">
        <v>0</v>
      </c>
      <c r="K43" s="10">
        <v>0</v>
      </c>
      <c r="L43" s="10">
        <v>0</v>
      </c>
      <c r="M43" s="10">
        <f>L43-K43</f>
        <v>0</v>
      </c>
      <c r="N43" s="13">
        <f>IF(L43&lt;&gt;0,IF(M43&lt;&gt;0,(IF(M43&lt;0,IF(L43&lt;0,(M43/L43)*(-1),M43/ABS(L43)),M43/ABS(L43))),0),IF(M43=0,0,(IF(M43&gt;0,1,-1))))</f>
        <v>0</v>
      </c>
      <c r="O43" s="10">
        <v>0</v>
      </c>
      <c r="P43" s="10">
        <f>H43-K43</f>
        <v>1600</v>
      </c>
      <c r="Q43" s="14">
        <v>1600</v>
      </c>
      <c r="R43" s="14">
        <v>0</v>
      </c>
      <c r="S43" s="14">
        <v>0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7.25" customHeight="1">
      <c r="A45" s="24"/>
      <c r="B45" s="24"/>
      <c r="C45" s="2" t="s">
        <v>54</v>
      </c>
      <c r="D45" s="10">
        <v>0</v>
      </c>
      <c r="E45" s="10">
        <v>0</v>
      </c>
      <c r="F45" s="10">
        <v>0</v>
      </c>
      <c r="G45" s="11" t="s">
        <v>72</v>
      </c>
      <c r="H45" s="10">
        <v>1200</v>
      </c>
      <c r="I45" s="12">
        <v>0</v>
      </c>
      <c r="J45" s="12">
        <v>0</v>
      </c>
      <c r="K45" s="10">
        <v>0</v>
      </c>
      <c r="L45" s="10">
        <v>0</v>
      </c>
      <c r="M45" s="10">
        <f>K45-L45</f>
        <v>0</v>
      </c>
      <c r="N45" s="13">
        <f>IF(L45&lt;&gt;0,IF(M45&lt;&gt;0,(IF(M45&lt;0,IF(L45&lt;0,(M45/L45)*(-1),M45/ABS(L45)),M45/ABS(L45))),0),IF(M45=0,0,(IF(M45&gt;0,1,-1))))</f>
        <v>0</v>
      </c>
      <c r="O45" s="10">
        <v>0</v>
      </c>
      <c r="P45" s="10">
        <f>H45-K45</f>
        <v>1200</v>
      </c>
      <c r="Q45" s="14">
        <v>1200</v>
      </c>
      <c r="R45" s="14">
        <v>0</v>
      </c>
      <c r="S45" s="14">
        <v>0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4"/>
      <c r="B47" s="4"/>
      <c r="C47" s="3" t="s">
        <v>55</v>
      </c>
      <c r="D47" s="15">
        <v>0</v>
      </c>
      <c r="E47" s="15">
        <v>0</v>
      </c>
      <c r="F47" s="15">
        <v>0</v>
      </c>
      <c r="G47" s="16" t="str">
        <f>C47</f>
        <v>(5911) IUT/OVERHEAD</v>
      </c>
      <c r="H47" s="15">
        <v>742</v>
      </c>
      <c r="I47" s="17">
        <v>0</v>
      </c>
      <c r="J47" s="17">
        <v>0</v>
      </c>
      <c r="K47" s="15">
        <v>0</v>
      </c>
      <c r="L47" s="15">
        <v>0</v>
      </c>
      <c r="M47" s="15">
        <f>L47-K47</f>
        <v>0</v>
      </c>
      <c r="N47" s="18">
        <f>IF(L47&lt;&gt;0,IF(M47&lt;&gt;0,(IF(M47&lt;0,IF(L47&lt;0,(M47/L47)*(-1),M47/ABS(L47)),M47/ABS(L47))),0),IF(M47=0,0,(IF(M47&gt;0,1,-1))))</f>
        <v>0</v>
      </c>
      <c r="O47" s="15">
        <v>0</v>
      </c>
      <c r="P47" s="15">
        <f>H47-K47</f>
        <v>742</v>
      </c>
      <c r="Q47" s="19">
        <v>742</v>
      </c>
      <c r="R47" s="19">
        <v>0</v>
      </c>
      <c r="S47" s="19">
        <v>0</v>
      </c>
      <c r="T47" s="6"/>
    </row>
    <row r="48" spans="1:20" ht="17.25" customHeight="1">
      <c r="A48" s="24"/>
      <c r="B48" s="24"/>
      <c r="C48" s="2" t="s">
        <v>56</v>
      </c>
      <c r="D48" s="10">
        <v>0</v>
      </c>
      <c r="E48" s="10">
        <v>0</v>
      </c>
      <c r="F48" s="10">
        <v>0</v>
      </c>
      <c r="G48" s="11" t="str">
        <f>C48</f>
        <v>(OH&amp;TX) TOTAL OVERHEAD /TAXES</v>
      </c>
      <c r="H48" s="10">
        <v>742</v>
      </c>
      <c r="I48" s="12">
        <v>0</v>
      </c>
      <c r="J48" s="12">
        <v>0</v>
      </c>
      <c r="K48" s="10">
        <v>0</v>
      </c>
      <c r="L48" s="10">
        <v>0</v>
      </c>
      <c r="M48" s="10">
        <f>L48-K48</f>
        <v>0</v>
      </c>
      <c r="N48" s="13">
        <f>IF(L48&lt;&gt;0,IF(M48&lt;&gt;0,(IF(M48&lt;0,IF(L48&lt;0,(M48/L48)*(-1),M48/ABS(L48)),M48/ABS(L48))),0),IF(M48=0,0,(IF(M48&gt;0,1,-1))))</f>
        <v>0</v>
      </c>
      <c r="O48" s="10">
        <v>0</v>
      </c>
      <c r="P48" s="10">
        <f>H48-K48</f>
        <v>742</v>
      </c>
      <c r="Q48" s="14">
        <v>742</v>
      </c>
      <c r="R48" s="14">
        <v>0</v>
      </c>
      <c r="S48" s="14">
        <v>0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7.25" customHeight="1">
      <c r="A50" s="24"/>
      <c r="B50" s="24"/>
      <c r="C50" s="2" t="s">
        <v>57</v>
      </c>
      <c r="D50" s="10">
        <v>0</v>
      </c>
      <c r="E50" s="10">
        <v>0</v>
      </c>
      <c r="F50" s="10">
        <v>0</v>
      </c>
      <c r="G50" s="11" t="s">
        <v>73</v>
      </c>
      <c r="H50" s="10">
        <v>2342</v>
      </c>
      <c r="I50" s="12">
        <v>0</v>
      </c>
      <c r="J50" s="12">
        <v>0</v>
      </c>
      <c r="K50" s="10">
        <v>0</v>
      </c>
      <c r="L50" s="10">
        <v>0</v>
      </c>
      <c r="M50" s="10">
        <f>L50-K50</f>
        <v>0</v>
      </c>
      <c r="N50" s="13">
        <f>IF(L50&lt;&gt;0,IF(M50&lt;&gt;0,(IF(M50&lt;0,IF(L50&lt;0,(M50/L50)*(-1),M50/ABS(L50)),M50/ABS(L50))),0),IF(M50=0,0,(IF(M50&gt;0,1,-1))))</f>
        <v>0</v>
      </c>
      <c r="O50" s="10">
        <v>0</v>
      </c>
      <c r="P50" s="10">
        <f>H50-K50</f>
        <v>2342</v>
      </c>
      <c r="Q50" s="20">
        <v>2342</v>
      </c>
      <c r="R50" s="20">
        <v>0</v>
      </c>
      <c r="S50" s="20">
        <v>0</v>
      </c>
      <c r="T50" s="42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4" t="s">
        <v>58</v>
      </c>
      <c r="D52" s="10">
        <v>0</v>
      </c>
      <c r="E52" s="10">
        <v>0</v>
      </c>
      <c r="F52" s="10">
        <v>0</v>
      </c>
      <c r="G52" s="11" t="s">
        <v>74</v>
      </c>
      <c r="H52" s="10">
        <v>458</v>
      </c>
      <c r="I52" s="12">
        <v>0</v>
      </c>
      <c r="J52" s="12">
        <v>0</v>
      </c>
      <c r="K52" s="10">
        <v>0</v>
      </c>
      <c r="L52" s="10">
        <v>0</v>
      </c>
      <c r="M52" s="10">
        <f>K52-L52</f>
        <v>0</v>
      </c>
      <c r="N52" s="13">
        <f>IF(L52&lt;&gt;0,IF(M52&lt;&gt;0,(IF(M52&lt;0,IF(L52&lt;0,(M52/L52)*(-1),M52/ABS(L52)),M52/ABS(L52))),0),IF(M52=0,0,(IF(M52&gt;0,1,-1))))</f>
        <v>0</v>
      </c>
      <c r="O52" s="10">
        <v>0</v>
      </c>
      <c r="P52" s="10">
        <f>H52-K52</f>
        <v>458</v>
      </c>
      <c r="Q52" s="21">
        <v>458</v>
      </c>
      <c r="R52" s="21">
        <v>0</v>
      </c>
      <c r="S52" s="21">
        <v>0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3.5" customHeight="1">
      <c r="A54" s="6"/>
      <c r="B54" s="6"/>
      <c r="C54" s="4"/>
      <c r="D54" s="15"/>
      <c r="E54" s="15"/>
      <c r="F54" s="15"/>
      <c r="G54" s="16" t="s">
        <v>75</v>
      </c>
      <c r="H54" s="15"/>
      <c r="I54" s="17"/>
      <c r="J54" s="17"/>
      <c r="K54" s="15"/>
      <c r="L54" s="15"/>
      <c r="M54" s="15"/>
      <c r="N54" s="8"/>
      <c r="O54" s="15"/>
      <c r="P54" s="15"/>
      <c r="Q54" s="22"/>
      <c r="R54" s="22"/>
      <c r="S54" s="22"/>
      <c r="T54" s="6"/>
    </row>
    <row r="55" spans="1:20" ht="13.5" customHeight="1">
      <c r="C55" s="2" t="s">
        <v>59</v>
      </c>
      <c r="D55" s="10">
        <v>0</v>
      </c>
      <c r="E55" s="10">
        <v>0</v>
      </c>
      <c r="F55" s="10">
        <v>0</v>
      </c>
      <c r="G55" s="11" t="s">
        <v>76</v>
      </c>
      <c r="H55" s="10">
        <v>458</v>
      </c>
      <c r="I55" s="12">
        <v>0</v>
      </c>
      <c r="J55" s="12">
        <v>0</v>
      </c>
      <c r="K55" s="10">
        <v>0</v>
      </c>
      <c r="L55" s="10">
        <v>0</v>
      </c>
      <c r="M55" s="10">
        <f>K55-L55</f>
        <v>0</v>
      </c>
      <c r="N55" s="13">
        <f>IF(L55&lt;&gt;0,IF(M55&lt;&gt;0,(IF(M55&lt;0,IF(L55&lt;0,(M55/L55)*(-1),M55/ABS(L55)),M55/ABS(L55))),0),IF(M55=0,0,(IF(M55&gt;0,1,-1))))</f>
        <v>0</v>
      </c>
      <c r="O55" s="10">
        <v>0</v>
      </c>
      <c r="P55" s="10">
        <f>H55-K55</f>
        <v>458</v>
      </c>
      <c r="Q55" s="20">
        <v>458</v>
      </c>
      <c r="R55" s="20">
        <v>0</v>
      </c>
      <c r="S55" s="20">
        <v>0</v>
      </c>
    </row>
    <row r="56" spans="1:20" ht="13.5" customHeight="1">
      <c r="C56" s="2" t="s">
        <v>60</v>
      </c>
      <c r="D56" s="10">
        <v>0</v>
      </c>
      <c r="E56" s="10">
        <v>0</v>
      </c>
      <c r="F56" s="10">
        <v>0</v>
      </c>
      <c r="G56" s="11" t="s">
        <v>77</v>
      </c>
      <c r="H56" s="10">
        <v>458</v>
      </c>
      <c r="I56" s="12">
        <v>0</v>
      </c>
      <c r="J56" s="12">
        <v>0</v>
      </c>
      <c r="K56" s="10">
        <v>0</v>
      </c>
      <c r="L56" s="10">
        <v>0</v>
      </c>
      <c r="M56" s="10">
        <f>K56-L56</f>
        <v>0</v>
      </c>
      <c r="N56" s="13">
        <f>IF(L56&lt;&gt;0,IF(M56&lt;&gt;0,(IF(M56&lt;0,IF(L56&lt;0,(M56/L56)*(-1),M56/ABS(L56)),M56/ABS(L56))),0),IF(M56=0,0,(IF(M56&gt;0,1,-1))))</f>
        <v>0</v>
      </c>
      <c r="O56" s="10">
        <v>0</v>
      </c>
      <c r="P56" s="10">
        <f>H56-K56</f>
        <v>458</v>
      </c>
      <c r="Q56" s="20">
        <v>458</v>
      </c>
      <c r="R56" s="20">
        <v>0</v>
      </c>
      <c r="S56" s="20">
        <v>0</v>
      </c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6.5" customHeight="1">
      <c r="A58" s="4"/>
      <c r="B58" s="4"/>
      <c r="C58" s="4"/>
      <c r="D58" s="6"/>
      <c r="E58" s="6"/>
      <c r="F58" s="6"/>
      <c r="G58" s="6"/>
      <c r="I58" s="4"/>
      <c r="J58" s="4"/>
      <c r="N58" s="8"/>
      <c r="O58" s="6"/>
      <c r="P58" s="6"/>
      <c r="T58" s="6"/>
    </row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146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2: 412-5388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145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1250</v>
      </c>
      <c r="I23" s="17">
        <v>0</v>
      </c>
      <c r="J23" s="17">
        <v>0</v>
      </c>
      <c r="K23" s="15">
        <v>0</v>
      </c>
      <c r="L23" s="15">
        <v>0</v>
      </c>
      <c r="M23" s="15">
        <f>K23-L23</f>
        <v>0</v>
      </c>
      <c r="N23" s="18">
        <f>IF(L23&lt;&gt;0,IF(M23&lt;&gt;0,(IF(M23&lt;0,IF(L23&lt;0,(M23/L23)*(-1),M23/ABS(L23)),M23/ABS(L23))),0),IF(M23=0,0,(IF(M23&gt;0,1,-1))))</f>
        <v>0</v>
      </c>
      <c r="O23" s="15">
        <v>0</v>
      </c>
      <c r="P23" s="15">
        <f>H23-K23</f>
        <v>1250</v>
      </c>
      <c r="Q23" s="19">
        <v>1250</v>
      </c>
      <c r="R23" s="19">
        <v>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1250</v>
      </c>
      <c r="I24" s="12">
        <v>0</v>
      </c>
      <c r="J24" s="12">
        <v>0</v>
      </c>
      <c r="K24" s="10">
        <v>0</v>
      </c>
      <c r="L24" s="10">
        <v>0</v>
      </c>
      <c r="M24" s="10">
        <f>K24-L24</f>
        <v>0</v>
      </c>
      <c r="N24" s="13">
        <f>IF(L24&lt;&gt;0,IF(M24&lt;&gt;0,(IF(M24&lt;0,IF(L24&lt;0,(M24/L24)*(-1),M24/ABS(L24)),M24/ABS(L24))),0),IF(M24=0,0,(IF(M24&gt;0,1,-1))))</f>
        <v>0</v>
      </c>
      <c r="O24" s="10">
        <v>0</v>
      </c>
      <c r="P24" s="10">
        <f>H24-K24</f>
        <v>1250</v>
      </c>
      <c r="Q24" s="14">
        <v>1250</v>
      </c>
      <c r="R24" s="14">
        <v>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9</v>
      </c>
      <c r="D27" s="15">
        <v>0</v>
      </c>
      <c r="E27" s="15">
        <v>0</v>
      </c>
      <c r="F27" s="15">
        <v>0</v>
      </c>
      <c r="G27" s="16" t="str">
        <f>C27</f>
        <v>(4400) DONATIONS/HONORARIA</v>
      </c>
      <c r="H27" s="15">
        <v>6000</v>
      </c>
      <c r="I27" s="17">
        <v>0</v>
      </c>
      <c r="J27" s="17">
        <v>0</v>
      </c>
      <c r="K27" s="15">
        <v>0</v>
      </c>
      <c r="L27" s="15">
        <v>0</v>
      </c>
      <c r="M27" s="15">
        <f>K27-L27</f>
        <v>0</v>
      </c>
      <c r="N27" s="18">
        <f>IF(L27&lt;&gt;0,IF(M27&lt;&gt;0,(IF(M27&lt;0,IF(L27&lt;0,(M27/L27)*(-1),M27/ABS(L27)),M27/ABS(L27))),0),IF(M27=0,0,(IF(M27&gt;0,1,-1))))</f>
        <v>0</v>
      </c>
      <c r="O27" s="15">
        <v>0</v>
      </c>
      <c r="P27" s="15">
        <f>H27-K27</f>
        <v>6000</v>
      </c>
      <c r="Q27" s="19">
        <v>6000</v>
      </c>
      <c r="R27" s="19">
        <v>0</v>
      </c>
      <c r="S27" s="19">
        <v>0</v>
      </c>
      <c r="T27" s="6"/>
    </row>
    <row r="28" spans="1:20" ht="17.25" customHeight="1">
      <c r="A28" s="24"/>
      <c r="B28" s="24"/>
      <c r="C28" s="2" t="s">
        <v>11</v>
      </c>
      <c r="D28" s="10">
        <v>0</v>
      </c>
      <c r="E28" s="10">
        <v>0</v>
      </c>
      <c r="F28" s="10">
        <v>0</v>
      </c>
      <c r="G28" s="11" t="str">
        <f>C28</f>
        <v>(440) Subtotal Misc.</v>
      </c>
      <c r="H28" s="10">
        <v>6000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6000</v>
      </c>
      <c r="Q28" s="14">
        <v>6000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7.25" customHeight="1">
      <c r="A30" s="24"/>
      <c r="B30" s="24"/>
      <c r="C30" s="2" t="s">
        <v>12</v>
      </c>
      <c r="D30" s="10">
        <v>0</v>
      </c>
      <c r="E30" s="10">
        <v>0</v>
      </c>
      <c r="F30" s="10">
        <v>0</v>
      </c>
      <c r="G30" s="11" t="s">
        <v>69</v>
      </c>
      <c r="H30" s="10">
        <v>7250</v>
      </c>
      <c r="I30" s="12">
        <v>0</v>
      </c>
      <c r="J30" s="12">
        <v>0</v>
      </c>
      <c r="K30" s="10">
        <v>0</v>
      </c>
      <c r="L30" s="10">
        <v>0</v>
      </c>
      <c r="M30" s="10">
        <f>K30-L30</f>
        <v>0</v>
      </c>
      <c r="N30" s="13">
        <f>IF(L30&lt;&gt;0,IF(M30&lt;&gt;0,(IF(M30&lt;0,IF(L30&lt;0,(M30/L30)*(-1),M30/ABS(L30)),M30/ABS(L30))),0),IF(M30=0,0,(IF(M30&gt;0,1,-1))))</f>
        <v>0</v>
      </c>
      <c r="O30" s="10">
        <v>0</v>
      </c>
      <c r="P30" s="10">
        <f>H30-K30</f>
        <v>7250</v>
      </c>
      <c r="Q30" s="14">
        <v>7250</v>
      </c>
      <c r="R30" s="14">
        <v>0</v>
      </c>
      <c r="S30" s="14">
        <v>0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 t="s">
        <v>26</v>
      </c>
      <c r="D35" s="15">
        <v>0</v>
      </c>
      <c r="E35" s="15">
        <v>0</v>
      </c>
      <c r="F35" s="15">
        <v>0</v>
      </c>
      <c r="G35" s="16" t="str">
        <f>C35</f>
        <v>(5302) MEAL FUNCTIONS</v>
      </c>
      <c r="H35" s="15">
        <v>800</v>
      </c>
      <c r="I35" s="17">
        <v>0</v>
      </c>
      <c r="J35" s="17">
        <v>0</v>
      </c>
      <c r="K35" s="15">
        <v>0</v>
      </c>
      <c r="L35" s="15">
        <v>0</v>
      </c>
      <c r="M35" s="15">
        <f>L35-K35</f>
        <v>0</v>
      </c>
      <c r="N35" s="18">
        <f>IF(L35&lt;&gt;0,IF(M35&lt;&gt;0,(IF(M35&lt;0,IF(L35&lt;0,(M35/L35)*(-1),M35/ABS(L35)),M35/ABS(L35))),0),IF(M35=0,0,(IF(M35&gt;0,1,-1))))</f>
        <v>0</v>
      </c>
      <c r="O35" s="15">
        <v>0</v>
      </c>
      <c r="P35" s="15">
        <f>H35-K35</f>
        <v>800</v>
      </c>
      <c r="Q35" s="19">
        <v>800</v>
      </c>
      <c r="R35" s="19">
        <v>0</v>
      </c>
      <c r="S35" s="19">
        <v>0</v>
      </c>
      <c r="T35" s="6"/>
    </row>
    <row r="36" spans="1:20" ht="16.5" customHeight="1">
      <c r="C36" s="3" t="s">
        <v>29</v>
      </c>
      <c r="D36" s="15">
        <v>0</v>
      </c>
      <c r="E36" s="15">
        <v>0</v>
      </c>
      <c r="F36" s="15">
        <v>0</v>
      </c>
      <c r="G36" s="16" t="str">
        <f>C36</f>
        <v>(5306) AWARDS</v>
      </c>
      <c r="H36" s="15">
        <v>4000</v>
      </c>
      <c r="I36" s="17">
        <v>0</v>
      </c>
      <c r="J36" s="17">
        <v>0</v>
      </c>
      <c r="K36" s="15">
        <v>0</v>
      </c>
      <c r="L36" s="15">
        <v>0</v>
      </c>
      <c r="M36" s="15">
        <f>L36-K36</f>
        <v>0</v>
      </c>
      <c r="N36" s="18">
        <f>IF(L36&lt;&gt;0,IF(M36&lt;&gt;0,(IF(M36&lt;0,IF(L36&lt;0,(M36/L36)*(-1),M36/ABS(L36)),M36/ABS(L36))),0),IF(M36=0,0,(IF(M36&gt;0,1,-1))))</f>
        <v>0</v>
      </c>
      <c r="O36" s="15">
        <v>0</v>
      </c>
      <c r="P36" s="15">
        <f>H36-K36</f>
        <v>4000</v>
      </c>
      <c r="Q36" s="19">
        <v>4000</v>
      </c>
      <c r="R36" s="19">
        <v>0</v>
      </c>
      <c r="S36" s="19">
        <v>0</v>
      </c>
    </row>
    <row r="37" spans="1:20" ht="16.5" customHeight="1">
      <c r="C37" s="3" t="s">
        <v>31</v>
      </c>
      <c r="D37" s="15">
        <v>0</v>
      </c>
      <c r="E37" s="15">
        <v>0</v>
      </c>
      <c r="F37" s="15">
        <v>0</v>
      </c>
      <c r="G37" s="16" t="str">
        <f>C37</f>
        <v>(5309) AUDIO/VISUAL EQUIPMENT RENTAL &amp; LABOR</v>
      </c>
      <c r="H37" s="15">
        <v>800</v>
      </c>
      <c r="I37" s="17">
        <v>0</v>
      </c>
      <c r="J37" s="17">
        <v>0</v>
      </c>
      <c r="K37" s="15">
        <v>0</v>
      </c>
      <c r="L37" s="15">
        <v>0</v>
      </c>
      <c r="M37" s="15">
        <f>L37-K37</f>
        <v>0</v>
      </c>
      <c r="N37" s="18">
        <f>IF(L37&lt;&gt;0,IF(M37&lt;&gt;0,(IF(M37&lt;0,IF(L37&lt;0,(M37/L37)*(-1),M37/ABS(L37)),M37/ABS(L37))),0),IF(M37=0,0,(IF(M37&gt;0,1,-1))))</f>
        <v>0</v>
      </c>
      <c r="O37" s="15">
        <v>0</v>
      </c>
      <c r="P37" s="15">
        <f>H37-K37</f>
        <v>800</v>
      </c>
      <c r="Q37" s="19">
        <v>800</v>
      </c>
      <c r="R37" s="19">
        <v>0</v>
      </c>
      <c r="S37" s="19">
        <v>0</v>
      </c>
    </row>
    <row r="38" spans="1:20" ht="17.25" customHeight="1">
      <c r="A38" s="24"/>
      <c r="B38" s="24"/>
      <c r="C38" s="2" t="s">
        <v>32</v>
      </c>
      <c r="D38" s="10">
        <v>0</v>
      </c>
      <c r="E38" s="10">
        <v>0</v>
      </c>
      <c r="F38" s="10">
        <v>0</v>
      </c>
      <c r="G38" s="11" t="str">
        <f>C38</f>
        <v>(530) Meetings and Conferences</v>
      </c>
      <c r="H38" s="10">
        <v>5600</v>
      </c>
      <c r="I38" s="12">
        <v>0</v>
      </c>
      <c r="J38" s="12">
        <v>0</v>
      </c>
      <c r="K38" s="10">
        <v>0</v>
      </c>
      <c r="L38" s="10">
        <v>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0</v>
      </c>
      <c r="P38" s="10">
        <f>H38-K38</f>
        <v>5600</v>
      </c>
      <c r="Q38" s="14">
        <v>5600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43</v>
      </c>
      <c r="D42" s="10">
        <v>0</v>
      </c>
      <c r="E42" s="10">
        <v>0</v>
      </c>
      <c r="F42" s="10">
        <v>0</v>
      </c>
      <c r="G42" s="11" t="s">
        <v>70</v>
      </c>
      <c r="H42" s="10">
        <v>5600</v>
      </c>
      <c r="I42" s="12">
        <v>0</v>
      </c>
      <c r="J42" s="12">
        <v>0</v>
      </c>
      <c r="K42" s="10">
        <v>0</v>
      </c>
      <c r="L42" s="10">
        <v>0</v>
      </c>
      <c r="M42" s="10">
        <f>L42-K42</f>
        <v>0</v>
      </c>
      <c r="N42" s="13">
        <f>IF(L42&lt;&gt;0,IF(M42&lt;&gt;0,(IF(M42&lt;0,IF(L42&lt;0,(M42/L42)*(-1),M42/ABS(L42)),M42/ABS(L42))),0),IF(M42=0,0,(IF(M42&gt;0,1,-1))))</f>
        <v>0</v>
      </c>
      <c r="O42" s="10">
        <v>0</v>
      </c>
      <c r="P42" s="10">
        <f>H42-K42</f>
        <v>5600</v>
      </c>
      <c r="Q42" s="14">
        <v>5600</v>
      </c>
      <c r="R42" s="14">
        <v>0</v>
      </c>
      <c r="S42" s="14">
        <v>0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7.25" customHeight="1">
      <c r="A46" s="24"/>
      <c r="B46" s="24"/>
      <c r="C46" s="2" t="s">
        <v>53</v>
      </c>
      <c r="D46" s="10">
        <v>0</v>
      </c>
      <c r="E46" s="10">
        <v>0</v>
      </c>
      <c r="F46" s="10">
        <v>0</v>
      </c>
      <c r="G46" s="11" t="s">
        <v>71</v>
      </c>
      <c r="H46" s="10">
        <v>5600</v>
      </c>
      <c r="I46" s="12">
        <v>0</v>
      </c>
      <c r="J46" s="12">
        <v>0</v>
      </c>
      <c r="K46" s="10">
        <v>0</v>
      </c>
      <c r="L46" s="10">
        <v>0</v>
      </c>
      <c r="M46" s="10">
        <f>L46-K46</f>
        <v>0</v>
      </c>
      <c r="N46" s="13">
        <f>IF(L46&lt;&gt;0,IF(M46&lt;&gt;0,(IF(M46&lt;0,IF(L46&lt;0,(M46/L46)*(-1),M46/ABS(L46)),M46/ABS(L46))),0),IF(M46=0,0,(IF(M46&gt;0,1,-1))))</f>
        <v>0</v>
      </c>
      <c r="O46" s="10">
        <v>0</v>
      </c>
      <c r="P46" s="10">
        <f>H46-K46</f>
        <v>5600</v>
      </c>
      <c r="Q46" s="14">
        <v>5600</v>
      </c>
      <c r="R46" s="14">
        <v>0</v>
      </c>
      <c r="S46" s="14">
        <v>0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54</v>
      </c>
      <c r="D48" s="10">
        <v>0</v>
      </c>
      <c r="E48" s="10">
        <v>0</v>
      </c>
      <c r="F48" s="10">
        <v>0</v>
      </c>
      <c r="G48" s="11" t="s">
        <v>72</v>
      </c>
      <c r="H48" s="10">
        <v>1650</v>
      </c>
      <c r="I48" s="12">
        <v>0</v>
      </c>
      <c r="J48" s="12">
        <v>0</v>
      </c>
      <c r="K48" s="10">
        <v>0</v>
      </c>
      <c r="L48" s="10">
        <v>0</v>
      </c>
      <c r="M48" s="10">
        <f>K48-L48</f>
        <v>0</v>
      </c>
      <c r="N48" s="13">
        <f>IF(L48&lt;&gt;0,IF(M48&lt;&gt;0,(IF(M48&lt;0,IF(L48&lt;0,(M48/L48)*(-1),M48/ABS(L48)),M48/ABS(L48))),0),IF(M48=0,0,(IF(M48&gt;0,1,-1))))</f>
        <v>0</v>
      </c>
      <c r="O48" s="10">
        <v>0</v>
      </c>
      <c r="P48" s="10">
        <f>H48-K48</f>
        <v>1650</v>
      </c>
      <c r="Q48" s="14">
        <v>1650</v>
      </c>
      <c r="R48" s="14">
        <v>0</v>
      </c>
      <c r="S48" s="14">
        <v>0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6.5" customHeight="1">
      <c r="A50" s="4"/>
      <c r="B50" s="4"/>
      <c r="C50" s="3" t="s">
        <v>55</v>
      </c>
      <c r="D50" s="15">
        <v>0</v>
      </c>
      <c r="E50" s="15">
        <v>0</v>
      </c>
      <c r="F50" s="15">
        <v>0</v>
      </c>
      <c r="G50" s="16" t="str">
        <f>C50</f>
        <v>(5911) IUT/OVERHEAD</v>
      </c>
      <c r="H50" s="15">
        <v>331</v>
      </c>
      <c r="I50" s="17">
        <v>0</v>
      </c>
      <c r="J50" s="17">
        <v>0</v>
      </c>
      <c r="K50" s="15">
        <v>0</v>
      </c>
      <c r="L50" s="15">
        <v>0</v>
      </c>
      <c r="M50" s="15">
        <f>L50-K50</f>
        <v>0</v>
      </c>
      <c r="N50" s="18">
        <f>IF(L50&lt;&gt;0,IF(M50&lt;&gt;0,(IF(M50&lt;0,IF(L50&lt;0,(M50/L50)*(-1),M50/ABS(L50)),M50/ABS(L50))),0),IF(M50=0,0,(IF(M50&gt;0,1,-1))))</f>
        <v>0</v>
      </c>
      <c r="O50" s="15">
        <v>0</v>
      </c>
      <c r="P50" s="15">
        <f>H50-K50</f>
        <v>331</v>
      </c>
      <c r="Q50" s="19">
        <v>331</v>
      </c>
      <c r="R50" s="19">
        <v>0</v>
      </c>
      <c r="S50" s="19">
        <v>0</v>
      </c>
      <c r="T50" s="6"/>
    </row>
    <row r="51" spans="1:20" ht="17.25" customHeight="1">
      <c r="A51" s="24"/>
      <c r="B51" s="24"/>
      <c r="C51" s="2" t="s">
        <v>56</v>
      </c>
      <c r="D51" s="10">
        <v>0</v>
      </c>
      <c r="E51" s="10">
        <v>0</v>
      </c>
      <c r="F51" s="10">
        <v>0</v>
      </c>
      <c r="G51" s="11" t="str">
        <f>C51</f>
        <v>(OH&amp;TX) TOTAL OVERHEAD /TAXES</v>
      </c>
      <c r="H51" s="10">
        <v>331</v>
      </c>
      <c r="I51" s="12">
        <v>0</v>
      </c>
      <c r="J51" s="12">
        <v>0</v>
      </c>
      <c r="K51" s="10">
        <v>0</v>
      </c>
      <c r="L51" s="10">
        <v>0</v>
      </c>
      <c r="M51" s="10">
        <f>L51-K51</f>
        <v>0</v>
      </c>
      <c r="N51" s="13">
        <f>IF(L51&lt;&gt;0,IF(M51&lt;&gt;0,(IF(M51&lt;0,IF(L51&lt;0,(M51/L51)*(-1),M51/ABS(L51)),M51/ABS(L51))),0),IF(M51=0,0,(IF(M51&gt;0,1,-1))))</f>
        <v>0</v>
      </c>
      <c r="O51" s="10">
        <v>0</v>
      </c>
      <c r="P51" s="10">
        <f>H51-K51</f>
        <v>331</v>
      </c>
      <c r="Q51" s="14">
        <v>331</v>
      </c>
      <c r="R51" s="14">
        <v>0</v>
      </c>
      <c r="S51" s="14">
        <v>0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2" t="s">
        <v>57</v>
      </c>
      <c r="D53" s="10">
        <v>0</v>
      </c>
      <c r="E53" s="10">
        <v>0</v>
      </c>
      <c r="F53" s="10">
        <v>0</v>
      </c>
      <c r="G53" s="11" t="s">
        <v>73</v>
      </c>
      <c r="H53" s="10">
        <v>5931</v>
      </c>
      <c r="I53" s="12">
        <v>0</v>
      </c>
      <c r="J53" s="12">
        <v>0</v>
      </c>
      <c r="K53" s="10">
        <v>0</v>
      </c>
      <c r="L53" s="10">
        <v>0</v>
      </c>
      <c r="M53" s="10">
        <f>L53-K53</f>
        <v>0</v>
      </c>
      <c r="N53" s="13">
        <f>IF(L53&lt;&gt;0,IF(M53&lt;&gt;0,(IF(M53&lt;0,IF(L53&lt;0,(M53/L53)*(-1),M53/ABS(L53)),M53/ABS(L53))),0),IF(M53=0,0,(IF(M53&gt;0,1,-1))))</f>
        <v>0</v>
      </c>
      <c r="O53" s="10">
        <v>0</v>
      </c>
      <c r="P53" s="10">
        <f>H53-K53</f>
        <v>5931</v>
      </c>
      <c r="Q53" s="20">
        <v>5931</v>
      </c>
      <c r="R53" s="20">
        <v>0</v>
      </c>
      <c r="S53" s="20">
        <v>0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7.25" customHeight="1">
      <c r="A55" s="24"/>
      <c r="B55" s="24"/>
      <c r="C55" s="4" t="s">
        <v>58</v>
      </c>
      <c r="D55" s="10">
        <v>0</v>
      </c>
      <c r="E55" s="10">
        <v>0</v>
      </c>
      <c r="F55" s="10">
        <v>0</v>
      </c>
      <c r="G55" s="11" t="s">
        <v>74</v>
      </c>
      <c r="H55" s="10">
        <v>1319</v>
      </c>
      <c r="I55" s="12">
        <v>0</v>
      </c>
      <c r="J55" s="12">
        <v>0</v>
      </c>
      <c r="K55" s="10">
        <v>0</v>
      </c>
      <c r="L55" s="10">
        <v>0</v>
      </c>
      <c r="M55" s="10">
        <f>K55-L55</f>
        <v>0</v>
      </c>
      <c r="N55" s="13">
        <f>IF(L55&lt;&gt;0,IF(M55&lt;&gt;0,(IF(M55&lt;0,IF(L55&lt;0,(M55/L55)*(-1),M55/ABS(L55)),M55/ABS(L55))),0),IF(M55=0,0,(IF(M55&gt;0,1,-1))))</f>
        <v>0</v>
      </c>
      <c r="O55" s="10">
        <v>0</v>
      </c>
      <c r="P55" s="10">
        <f>H55-K55</f>
        <v>1319</v>
      </c>
      <c r="Q55" s="21">
        <v>1319</v>
      </c>
      <c r="R55" s="21">
        <v>0</v>
      </c>
      <c r="S55" s="21">
        <v>0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3.5" customHeight="1">
      <c r="A57" s="6"/>
      <c r="B57" s="6"/>
      <c r="C57" s="4"/>
      <c r="D57" s="15"/>
      <c r="E57" s="15"/>
      <c r="F57" s="15"/>
      <c r="G57" s="16" t="s">
        <v>75</v>
      </c>
      <c r="H57" s="15"/>
      <c r="I57" s="17"/>
      <c r="J57" s="17"/>
      <c r="K57" s="15"/>
      <c r="L57" s="15"/>
      <c r="M57" s="15"/>
      <c r="N57" s="8"/>
      <c r="O57" s="15"/>
      <c r="P57" s="15"/>
      <c r="Q57" s="22"/>
      <c r="R57" s="22"/>
      <c r="S57" s="22"/>
      <c r="T57" s="6"/>
    </row>
    <row r="58" spans="1:20" ht="13.5" customHeight="1">
      <c r="C58" s="2" t="s">
        <v>59</v>
      </c>
      <c r="D58" s="10">
        <v>0</v>
      </c>
      <c r="E58" s="10">
        <v>0</v>
      </c>
      <c r="F58" s="10">
        <v>0</v>
      </c>
      <c r="G58" s="11" t="s">
        <v>76</v>
      </c>
      <c r="H58" s="10">
        <v>1319</v>
      </c>
      <c r="I58" s="12">
        <v>0</v>
      </c>
      <c r="J58" s="12">
        <v>0</v>
      </c>
      <c r="K58" s="10">
        <v>0</v>
      </c>
      <c r="L58" s="10">
        <v>0</v>
      </c>
      <c r="M58" s="10">
        <f>K58-L58</f>
        <v>0</v>
      </c>
      <c r="N58" s="13">
        <f>IF(L58&lt;&gt;0,IF(M58&lt;&gt;0,(IF(M58&lt;0,IF(L58&lt;0,(M58/L58)*(-1),M58/ABS(L58)),M58/ABS(L58))),0),IF(M58=0,0,(IF(M58&gt;0,1,-1))))</f>
        <v>0</v>
      </c>
      <c r="O58" s="10">
        <v>0</v>
      </c>
      <c r="P58" s="10">
        <f>H58-K58</f>
        <v>1319</v>
      </c>
      <c r="Q58" s="20">
        <v>1319</v>
      </c>
      <c r="R58" s="20">
        <v>0</v>
      </c>
      <c r="S58" s="20">
        <v>0</v>
      </c>
    </row>
    <row r="59" spans="1:20" ht="13.5" customHeight="1">
      <c r="C59" s="2" t="s">
        <v>60</v>
      </c>
      <c r="D59" s="10">
        <v>0</v>
      </c>
      <c r="E59" s="10">
        <v>0</v>
      </c>
      <c r="F59" s="10">
        <v>0</v>
      </c>
      <c r="G59" s="11" t="s">
        <v>77</v>
      </c>
      <c r="H59" s="10">
        <v>1319</v>
      </c>
      <c r="I59" s="12">
        <v>0</v>
      </c>
      <c r="J59" s="12">
        <v>0</v>
      </c>
      <c r="K59" s="10">
        <v>0</v>
      </c>
      <c r="L59" s="10">
        <v>0</v>
      </c>
      <c r="M59" s="10">
        <f>K59-L59</f>
        <v>0</v>
      </c>
      <c r="N59" s="13">
        <f>IF(L59&lt;&gt;0,IF(M59&lt;&gt;0,(IF(M59&lt;0,IF(L59&lt;0,(M59/L59)*(-1),M59/ABS(L59)),M59/ABS(L59))),0),IF(M59=0,0,(IF(M59&gt;0,1,-1))))</f>
        <v>0</v>
      </c>
      <c r="O59" s="10">
        <v>0</v>
      </c>
      <c r="P59" s="10">
        <f>H59-K59</f>
        <v>1319</v>
      </c>
      <c r="Q59" s="20">
        <v>1319</v>
      </c>
      <c r="R59" s="20">
        <v>0</v>
      </c>
      <c r="S59" s="20">
        <v>0</v>
      </c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86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LITA: 412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82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7.25" customHeight="1">
      <c r="A17" s="24"/>
      <c r="B17" s="24"/>
      <c r="C17" s="2" t="s">
        <v>0</v>
      </c>
      <c r="D17" s="10">
        <v>371827.06</v>
      </c>
      <c r="E17" s="10">
        <v>0</v>
      </c>
      <c r="F17" s="10">
        <v>398590.06</v>
      </c>
      <c r="G17" s="11" t="str">
        <f>C17</f>
        <v>(3000) BEGINNING NET ASSETS</v>
      </c>
      <c r="H17" s="10">
        <v>0</v>
      </c>
      <c r="I17" s="12">
        <v>-371827.06</v>
      </c>
      <c r="J17" s="12">
        <v>0</v>
      </c>
      <c r="K17" s="10">
        <v>371827.06</v>
      </c>
      <c r="L17" s="10">
        <v>0</v>
      </c>
      <c r="M17" s="10">
        <f>K17-L17</f>
        <v>371827.06</v>
      </c>
      <c r="N17" s="13">
        <f>IF(L17&lt;&gt;0,IF(M17&lt;&gt;0,(IF(M17&lt;0,IF(L17&lt;0,(M17/L17)*(-1),M17/ABS(L17)),M17/ABS(L17))),0),IF(M17=0,0,(IF(M17&gt;0,1,-1))))</f>
        <v>1</v>
      </c>
      <c r="O17" s="10">
        <v>398590.06</v>
      </c>
      <c r="P17" s="10">
        <f>H17-K17</f>
        <v>-371827.06</v>
      </c>
      <c r="Q17" s="14">
        <v>0</v>
      </c>
      <c r="R17" s="14">
        <v>-371827.06</v>
      </c>
      <c r="S17" s="14">
        <v>0</v>
      </c>
      <c r="T17" s="42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 t="s">
        <v>1</v>
      </c>
      <c r="D19" s="15">
        <v>10764.860000000001</v>
      </c>
      <c r="E19" s="15">
        <v>10583.333333333299</v>
      </c>
      <c r="F19" s="15">
        <v>11176</v>
      </c>
      <c r="G19" s="16" t="str">
        <f>C19</f>
        <v>(4000) DUES/PERSONAL</v>
      </c>
      <c r="H19" s="15">
        <v>127000</v>
      </c>
      <c r="I19" s="17">
        <v>-181.526666666701</v>
      </c>
      <c r="J19" s="17">
        <v>-0.017152125984255299</v>
      </c>
      <c r="K19" s="15">
        <v>32643.32</v>
      </c>
      <c r="L19" s="15">
        <v>31749.999999999902</v>
      </c>
      <c r="M19" s="15">
        <f>K19-L19</f>
        <v>893.32000000009793</v>
      </c>
      <c r="N19" s="18">
        <f>IF(L19&lt;&gt;0,IF(M19&lt;&gt;0,(IF(M19&lt;0,IF(L19&lt;0,(M19/L19)*(-1),M19/ABS(L19)),M19/ABS(L19))),0),IF(M19=0,0,(IF(M19&gt;0,1,-1))))</f>
        <v>0.028136062992129156</v>
      </c>
      <c r="O19" s="15">
        <v>34135.540000000001</v>
      </c>
      <c r="P19" s="15">
        <f>H19-K19</f>
        <v>94356.679999999993</v>
      </c>
      <c r="Q19" s="19">
        <v>127000</v>
      </c>
      <c r="R19" s="19">
        <v>-893.32000000010203</v>
      </c>
      <c r="S19" s="19">
        <v>-0.028136062992129299</v>
      </c>
      <c r="T19" s="6"/>
    </row>
    <row r="20" spans="1:20" ht="16.5" customHeight="1">
      <c r="C20" s="3" t="s">
        <v>2</v>
      </c>
      <c r="D20" s="15">
        <v>81.25</v>
      </c>
      <c r="E20" s="15">
        <v>0</v>
      </c>
      <c r="F20" s="15">
        <v>0</v>
      </c>
      <c r="G20" s="16" t="str">
        <f>C20</f>
        <v>(4003) DUES/LIFE MEMBERS-CURRENT</v>
      </c>
      <c r="H20" s="15">
        <v>0</v>
      </c>
      <c r="I20" s="17">
        <v>-81.25</v>
      </c>
      <c r="J20" s="17">
        <v>0</v>
      </c>
      <c r="K20" s="15">
        <v>243.75</v>
      </c>
      <c r="L20" s="15">
        <v>0</v>
      </c>
      <c r="M20" s="15">
        <f>K20-L20</f>
        <v>243.75</v>
      </c>
      <c r="N20" s="18">
        <f>IF(L20&lt;&gt;0,IF(M20&lt;&gt;0,(IF(M20&lt;0,IF(L20&lt;0,(M20/L20)*(-1),M20/ABS(L20)),M20/ABS(L20))),0),IF(M20=0,0,(IF(M20&gt;0,1,-1))))</f>
        <v>1</v>
      </c>
      <c r="O20" s="15">
        <v>0</v>
      </c>
      <c r="P20" s="15">
        <f>H20-K20</f>
        <v>-243.75</v>
      </c>
      <c r="Q20" s="19">
        <v>0</v>
      </c>
      <c r="R20" s="19">
        <v>-243.75</v>
      </c>
      <c r="S20" s="19">
        <v>0</v>
      </c>
    </row>
    <row r="21" spans="1:20" ht="16.5" customHeight="1">
      <c r="C21" s="3" t="s">
        <v>3</v>
      </c>
      <c r="D21" s="15">
        <v>1.25</v>
      </c>
      <c r="E21" s="15">
        <v>0</v>
      </c>
      <c r="F21" s="15">
        <v>0</v>
      </c>
      <c r="G21" s="16" t="str">
        <f>C21</f>
        <v>(4004) DUES/CNTNUNG MBRS &amp; DIV TRFR</v>
      </c>
      <c r="H21" s="15">
        <v>0</v>
      </c>
      <c r="I21" s="17">
        <v>-1.25</v>
      </c>
      <c r="J21" s="17">
        <v>0</v>
      </c>
      <c r="K21" s="15">
        <v>3.75</v>
      </c>
      <c r="L21" s="15">
        <v>0</v>
      </c>
      <c r="M21" s="15">
        <f>K21-L21</f>
        <v>3.75</v>
      </c>
      <c r="N21" s="18">
        <f>IF(L21&lt;&gt;0,IF(M21&lt;&gt;0,(IF(M21&lt;0,IF(L21&lt;0,(M21/L21)*(-1),M21/ABS(L21)),M21/ABS(L21))),0),IF(M21=0,0,(IF(M21&gt;0,1,-1))))</f>
        <v>1</v>
      </c>
      <c r="O21" s="15">
        <v>0</v>
      </c>
      <c r="P21" s="15">
        <f>H21-K21</f>
        <v>-3.75</v>
      </c>
      <c r="Q21" s="19">
        <v>0</v>
      </c>
      <c r="R21" s="19">
        <v>-3.75</v>
      </c>
      <c r="S21" s="19">
        <v>0</v>
      </c>
    </row>
    <row r="22" spans="1:20" ht="17.25" customHeight="1">
      <c r="A22" s="24"/>
      <c r="B22" s="24"/>
      <c r="C22" s="2" t="s">
        <v>4</v>
      </c>
      <c r="D22" s="10">
        <v>10847.360000000001</v>
      </c>
      <c r="E22" s="10">
        <v>10583.333333333299</v>
      </c>
      <c r="F22" s="10">
        <v>11176</v>
      </c>
      <c r="G22" s="11" t="str">
        <f>C22</f>
        <v>(400) Subtotal Dues</v>
      </c>
      <c r="H22" s="10">
        <v>127000</v>
      </c>
      <c r="I22" s="12">
        <v>-264.02666666670098</v>
      </c>
      <c r="J22" s="12">
        <v>-0.024947401574806499</v>
      </c>
      <c r="K22" s="10">
        <v>32890.82</v>
      </c>
      <c r="L22" s="10">
        <v>31749.999999999902</v>
      </c>
      <c r="M22" s="10">
        <f>K22-L22</f>
        <v>1140.8200000000979</v>
      </c>
      <c r="N22" s="13">
        <f>IF(L22&lt;&gt;0,IF(M22&lt;&gt;0,(IF(M22&lt;0,IF(L22&lt;0,(M22/L22)*(-1),M22/ABS(L22)),M22/ABS(L22))),0),IF(M22=0,0,(IF(M22&gt;0,1,-1))))</f>
        <v>0.035931338582680362</v>
      </c>
      <c r="O22" s="10">
        <v>34135.540000000001</v>
      </c>
      <c r="P22" s="10">
        <f>H22-K22</f>
        <v>94109.179999999993</v>
      </c>
      <c r="Q22" s="14">
        <v>127000</v>
      </c>
      <c r="R22" s="14">
        <v>-1140.8200000001</v>
      </c>
      <c r="S22" s="14">
        <v>-0.035931338582680501</v>
      </c>
      <c r="T22" s="42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5</v>
      </c>
      <c r="D27" s="15">
        <v>1025.5999999999999</v>
      </c>
      <c r="E27" s="15">
        <v>1666.6666666666699</v>
      </c>
      <c r="F27" s="15">
        <v>2403.1999999999998</v>
      </c>
      <c r="G27" s="16" t="str">
        <f>C27</f>
        <v>(4142) ADVERTISING/CLASSIFIED</v>
      </c>
      <c r="H27" s="15">
        <v>20000</v>
      </c>
      <c r="I27" s="17">
        <v>641.06666666667002</v>
      </c>
      <c r="J27" s="17">
        <v>0.38464000000000098</v>
      </c>
      <c r="K27" s="15">
        <v>3943.4000000000001</v>
      </c>
      <c r="L27" s="15">
        <v>5000.00000000001</v>
      </c>
      <c r="M27" s="15">
        <f>K27-L27</f>
        <v>-1056.6000000000099</v>
      </c>
      <c r="N27" s="18">
        <f>IF(L27&lt;&gt;0,IF(M27&lt;&gt;0,(IF(M27&lt;0,IF(L27&lt;0,(M27/L27)*(-1),M27/ABS(L27)),M27/ABS(L27))),0),IF(M27=0,0,(IF(M27&gt;0,1,-1))))</f>
        <v>-0.21132000000000156</v>
      </c>
      <c r="O27" s="15">
        <v>5661.6000000000004</v>
      </c>
      <c r="P27" s="15">
        <f>H27-K27</f>
        <v>16056.6</v>
      </c>
      <c r="Q27" s="19">
        <v>20000</v>
      </c>
      <c r="R27" s="19">
        <v>1056.6000000000099</v>
      </c>
      <c r="S27" s="19">
        <v>0.21132000000000201</v>
      </c>
      <c r="T27" s="6"/>
    </row>
    <row r="28" spans="1:20" ht="17.25" customHeight="1">
      <c r="A28" s="24"/>
      <c r="B28" s="24"/>
      <c r="C28" s="2" t="s">
        <v>6</v>
      </c>
      <c r="D28" s="10">
        <v>1025.5999999999999</v>
      </c>
      <c r="E28" s="10">
        <v>1666.6666666666699</v>
      </c>
      <c r="F28" s="10">
        <v>2403.1999999999998</v>
      </c>
      <c r="G28" s="11" t="str">
        <f>C28</f>
        <v>(414) Subtotal Advertising</v>
      </c>
      <c r="H28" s="10">
        <v>20000</v>
      </c>
      <c r="I28" s="12">
        <v>641.06666666667002</v>
      </c>
      <c r="J28" s="12">
        <v>0.38464000000000098</v>
      </c>
      <c r="K28" s="10">
        <v>3943.4000000000001</v>
      </c>
      <c r="L28" s="10">
        <v>5000.00000000001</v>
      </c>
      <c r="M28" s="10">
        <f>K28-L28</f>
        <v>-1056.6000000000099</v>
      </c>
      <c r="N28" s="13">
        <f>IF(L28&lt;&gt;0,IF(M28&lt;&gt;0,(IF(M28&lt;0,IF(L28&lt;0,(M28/L28)*(-1),M28/ABS(L28)),M28/ABS(L28))),0),IF(M28=0,0,(IF(M28&gt;0,1,-1))))</f>
        <v>-0.21132000000000156</v>
      </c>
      <c r="O28" s="10">
        <v>5661.6000000000004</v>
      </c>
      <c r="P28" s="10">
        <f>H28-K28</f>
        <v>16056.6</v>
      </c>
      <c r="Q28" s="14">
        <v>20000</v>
      </c>
      <c r="R28" s="14">
        <v>1056.6000000000099</v>
      </c>
      <c r="S28" s="14">
        <v>0.21132000000000201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 t="s">
        <v>7</v>
      </c>
      <c r="D30" s="15">
        <v>82535</v>
      </c>
      <c r="E30" s="15">
        <v>107900</v>
      </c>
      <c r="F30" s="15">
        <v>110542</v>
      </c>
      <c r="G30" s="16" t="str">
        <f>C30</f>
        <v>(4200) REGISTRATION FEES</v>
      </c>
      <c r="H30" s="15">
        <v>149350</v>
      </c>
      <c r="I30" s="17">
        <v>25365</v>
      </c>
      <c r="J30" s="17">
        <v>0.23507877664504201</v>
      </c>
      <c r="K30" s="15">
        <v>92415</v>
      </c>
      <c r="L30" s="15">
        <v>114700</v>
      </c>
      <c r="M30" s="15">
        <f>K30-L30</f>
        <v>-22285</v>
      </c>
      <c r="N30" s="18">
        <f>IF(L30&lt;&gt;0,IF(M30&lt;&gt;0,(IF(M30&lt;0,IF(L30&lt;0,(M30/L30)*(-1),M30/ABS(L30)),M30/ABS(L30))),0),IF(M30=0,0,(IF(M30&gt;0,1,-1))))</f>
        <v>-0.19428945074106366</v>
      </c>
      <c r="O30" s="15">
        <v>113663</v>
      </c>
      <c r="P30" s="15">
        <f>H30-K30</f>
        <v>56935</v>
      </c>
      <c r="Q30" s="19">
        <v>149350</v>
      </c>
      <c r="R30" s="19">
        <v>22285</v>
      </c>
      <c r="S30" s="19">
        <v>0.19428945074106399</v>
      </c>
      <c r="T30" s="6"/>
    </row>
    <row r="31" spans="1:20" ht="17.25" customHeight="1">
      <c r="A31" s="24"/>
      <c r="B31" s="24"/>
      <c r="C31" s="2" t="s">
        <v>8</v>
      </c>
      <c r="D31" s="10">
        <v>82535</v>
      </c>
      <c r="E31" s="10">
        <v>107900</v>
      </c>
      <c r="F31" s="10">
        <v>110542</v>
      </c>
      <c r="G31" s="11" t="str">
        <f>C31</f>
        <v>(420) Subtotal Meetings and Conferences</v>
      </c>
      <c r="H31" s="10">
        <v>149350</v>
      </c>
      <c r="I31" s="12">
        <v>25365</v>
      </c>
      <c r="J31" s="12">
        <v>0.23507877664504201</v>
      </c>
      <c r="K31" s="10">
        <v>92415</v>
      </c>
      <c r="L31" s="10">
        <v>114700</v>
      </c>
      <c r="M31" s="10">
        <f>K31-L31</f>
        <v>-22285</v>
      </c>
      <c r="N31" s="13">
        <f>IF(L31&lt;&gt;0,IF(M31&lt;&gt;0,(IF(M31&lt;0,IF(L31&lt;0,(M31/L31)*(-1),M31/ABS(L31)),M31/ABS(L31))),0),IF(M31=0,0,(IF(M31&gt;0,1,-1))))</f>
        <v>-0.19428945074106366</v>
      </c>
      <c r="O31" s="10">
        <v>113663</v>
      </c>
      <c r="P31" s="10">
        <f>H31-K31</f>
        <v>56935</v>
      </c>
      <c r="Q31" s="14">
        <v>149350</v>
      </c>
      <c r="R31" s="14">
        <v>22285</v>
      </c>
      <c r="S31" s="14">
        <v>0.19428945074106399</v>
      </c>
      <c r="T31" s="42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9</v>
      </c>
      <c r="D34" s="15">
        <v>1825</v>
      </c>
      <c r="E34" s="15">
        <v>10166.666666666701</v>
      </c>
      <c r="F34" s="15">
        <v>2445</v>
      </c>
      <c r="G34" s="16" t="str">
        <f>C34</f>
        <v>(4400) DONATIONS/HONORARIA</v>
      </c>
      <c r="H34" s="15">
        <v>25000</v>
      </c>
      <c r="I34" s="17">
        <v>8341.6666666666697</v>
      </c>
      <c r="J34" s="17">
        <v>0.82049180327868898</v>
      </c>
      <c r="K34" s="15">
        <v>4851</v>
      </c>
      <c r="L34" s="15">
        <v>10500</v>
      </c>
      <c r="M34" s="15">
        <f>K34-L34</f>
        <v>-5649</v>
      </c>
      <c r="N34" s="18">
        <f>IF(L34&lt;&gt;0,IF(M34&lt;&gt;0,(IF(M34&lt;0,IF(L34&lt;0,(M34/L34)*(-1),M34/ABS(L34)),M34/ABS(L34))),0),IF(M34=0,0,(IF(M34&gt;0,1,-1))))</f>
        <v>-0.53800000000000003</v>
      </c>
      <c r="O34" s="15">
        <v>5465</v>
      </c>
      <c r="P34" s="15">
        <f>H34-K34</f>
        <v>20149</v>
      </c>
      <c r="Q34" s="19">
        <v>25000</v>
      </c>
      <c r="R34" s="19">
        <v>5649</v>
      </c>
      <c r="S34" s="19">
        <v>0.53800000000000003</v>
      </c>
      <c r="T34" s="6"/>
    </row>
    <row r="35" spans="1:20" ht="16.5" customHeight="1">
      <c r="C35" s="3" t="s">
        <v>10</v>
      </c>
      <c r="D35" s="15">
        <v>0</v>
      </c>
      <c r="E35" s="15">
        <v>166.666666666667</v>
      </c>
      <c r="F35" s="15">
        <v>0</v>
      </c>
      <c r="G35" s="16" t="str">
        <f>C35</f>
        <v>(4421) ROYALTIES</v>
      </c>
      <c r="H35" s="15">
        <v>8000</v>
      </c>
      <c r="I35" s="17">
        <v>166.666666666667</v>
      </c>
      <c r="J35" s="17">
        <v>1</v>
      </c>
      <c r="K35" s="15">
        <v>0</v>
      </c>
      <c r="L35" s="15">
        <v>500.00000000000102</v>
      </c>
      <c r="M35" s="15">
        <f>K35-L35</f>
        <v>-500.00000000000102</v>
      </c>
      <c r="N35" s="18">
        <f>IF(L35&lt;&gt;0,IF(M35&lt;&gt;0,(IF(M35&lt;0,IF(L35&lt;0,(M35/L35)*(-1),M35/ABS(L35)),M35/ABS(L35))),0),IF(M35=0,0,(IF(M35&gt;0,1,-1))))</f>
        <v>-1</v>
      </c>
      <c r="O35" s="15">
        <v>0</v>
      </c>
      <c r="P35" s="15">
        <f>H35-K35</f>
        <v>8000</v>
      </c>
      <c r="Q35" s="19">
        <v>8000</v>
      </c>
      <c r="R35" s="19">
        <v>500.00000000000102</v>
      </c>
      <c r="S35" s="19">
        <v>1</v>
      </c>
    </row>
    <row r="36" spans="1:20" ht="17.25" customHeight="1">
      <c r="A36" s="24"/>
      <c r="B36" s="24"/>
      <c r="C36" s="2" t="s">
        <v>11</v>
      </c>
      <c r="D36" s="10">
        <v>1825</v>
      </c>
      <c r="E36" s="10">
        <v>10333.333333333299</v>
      </c>
      <c r="F36" s="10">
        <v>2445</v>
      </c>
      <c r="G36" s="11" t="str">
        <f>C36</f>
        <v>(440) Subtotal Misc.</v>
      </c>
      <c r="H36" s="10">
        <v>33000</v>
      </c>
      <c r="I36" s="12">
        <v>8508.3333333333394</v>
      </c>
      <c r="J36" s="12">
        <v>0.82338709677419397</v>
      </c>
      <c r="K36" s="10">
        <v>4851</v>
      </c>
      <c r="L36" s="10">
        <v>11000</v>
      </c>
      <c r="M36" s="10">
        <f>K36-L36</f>
        <v>-6149</v>
      </c>
      <c r="N36" s="13">
        <f>IF(L36&lt;&gt;0,IF(M36&lt;&gt;0,(IF(M36&lt;0,IF(L36&lt;0,(M36/L36)*(-1),M36/ABS(L36)),M36/ABS(L36))),0),IF(M36=0,0,(IF(M36&gt;0,1,-1))))</f>
        <v>-0.55900000000000005</v>
      </c>
      <c r="O36" s="10">
        <v>5465</v>
      </c>
      <c r="P36" s="10">
        <f>H36-K36</f>
        <v>28149</v>
      </c>
      <c r="Q36" s="14">
        <v>33000</v>
      </c>
      <c r="R36" s="14">
        <v>6149</v>
      </c>
      <c r="S36" s="14">
        <v>0.55900000000000005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12</v>
      </c>
      <c r="D38" s="10">
        <v>96232.960000000006</v>
      </c>
      <c r="E38" s="10">
        <v>130483.33333333299</v>
      </c>
      <c r="F38" s="10">
        <v>126566.2</v>
      </c>
      <c r="G38" s="11" t="s">
        <v>69</v>
      </c>
      <c r="H38" s="10">
        <v>329350</v>
      </c>
      <c r="I38" s="12">
        <v>34250.3733333333</v>
      </c>
      <c r="J38" s="12">
        <v>0.262488491505939</v>
      </c>
      <c r="K38" s="10">
        <v>134100.22</v>
      </c>
      <c r="L38" s="10">
        <v>162450</v>
      </c>
      <c r="M38" s="10">
        <f>K38-L38</f>
        <v>-28349.779999999999</v>
      </c>
      <c r="N38" s="13">
        <f>IF(L38&lt;&gt;0,IF(M38&lt;&gt;0,(IF(M38&lt;0,IF(L38&lt;0,(M38/L38)*(-1),M38/ABS(L38)),M38/ABS(L38))),0),IF(M38=0,0,(IF(M38&gt;0,1,-1))))</f>
        <v>-0.1745138811942136</v>
      </c>
      <c r="O38" s="10">
        <v>158925.14000000001</v>
      </c>
      <c r="P38" s="10">
        <f>H38-K38</f>
        <v>195249.78</v>
      </c>
      <c r="Q38" s="14">
        <v>329350</v>
      </c>
      <c r="R38" s="14">
        <v>28349.779999999901</v>
      </c>
      <c r="S38" s="14">
        <v>0.17451388119421299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 t="s">
        <v>13</v>
      </c>
      <c r="D40" s="15">
        <v>12591.02</v>
      </c>
      <c r="E40" s="15">
        <v>11904.24</v>
      </c>
      <c r="F40" s="15">
        <v>13073.620000000001</v>
      </c>
      <c r="G40" s="16" t="str">
        <f>C40</f>
        <v>(5000) SALARIES &amp; WAGES</v>
      </c>
      <c r="H40" s="15">
        <v>150814.81656000001</v>
      </c>
      <c r="I40" s="17">
        <v>-686.780000000001</v>
      </c>
      <c r="J40" s="17">
        <v>-0.057692049219437803</v>
      </c>
      <c r="K40" s="15">
        <v>37200.730000000003</v>
      </c>
      <c r="L40" s="15">
        <v>36307.932000000001</v>
      </c>
      <c r="M40" s="15">
        <f>L40-K40</f>
        <v>-892.7980000000025</v>
      </c>
      <c r="N40" s="18">
        <f>IF(L40&lt;&gt;0,IF(M40&lt;&gt;0,(IF(M40&lt;0,IF(L40&lt;0,(M40/L40)*(-1),M40/ABS(L40)),M40/ABS(L40))),0),IF(M40=0,0,(IF(M40&gt;0,1,-1))))</f>
        <v>-0.024589613090605172</v>
      </c>
      <c r="O40" s="15">
        <v>37200.75</v>
      </c>
      <c r="P40" s="15">
        <f>H40-K40</f>
        <v>113614.08656</v>
      </c>
      <c r="Q40" s="19">
        <v>150814.81656000001</v>
      </c>
      <c r="R40" s="19">
        <v>-892.797999999995</v>
      </c>
      <c r="S40" s="19">
        <v>-0.024589613090604999</v>
      </c>
      <c r="T40" s="6"/>
    </row>
    <row r="41" spans="1:20" ht="16.5" customHeight="1">
      <c r="C41" s="3" t="s">
        <v>14</v>
      </c>
      <c r="D41" s="15">
        <v>588.12</v>
      </c>
      <c r="E41" s="15">
        <v>0</v>
      </c>
      <c r="F41" s="15">
        <v>0</v>
      </c>
      <c r="G41" s="16" t="str">
        <f>C41</f>
        <v>(5001) WAGES/TEMPORARY EMPLOYEES</v>
      </c>
      <c r="H41" s="15">
        <v>0</v>
      </c>
      <c r="I41" s="17">
        <v>-588.12</v>
      </c>
      <c r="J41" s="17">
        <v>0</v>
      </c>
      <c r="K41" s="15">
        <v>700.13999999999999</v>
      </c>
      <c r="L41" s="15">
        <v>0</v>
      </c>
      <c r="M41" s="15">
        <f>L41-K41</f>
        <v>-700.13999999999999</v>
      </c>
      <c r="N41" s="18">
        <f>IF(L41&lt;&gt;0,IF(M41&lt;&gt;0,(IF(M41&lt;0,IF(L41&lt;0,(M41/L41)*(-1),M41/ABS(L41)),M41/ABS(L41))),0),IF(M41=0,0,(IF(M41&gt;0,1,-1))))</f>
        <v>-1</v>
      </c>
      <c r="O41" s="15">
        <v>0</v>
      </c>
      <c r="P41" s="15">
        <f>H41-K41</f>
        <v>-700.13999999999999</v>
      </c>
      <c r="Q41" s="19">
        <v>0</v>
      </c>
      <c r="R41" s="19">
        <v>-700.13999999999999</v>
      </c>
      <c r="S41" s="19">
        <v>0</v>
      </c>
    </row>
    <row r="42" spans="1:20" ht="16.5" customHeight="1">
      <c r="C42" s="3" t="s">
        <v>15</v>
      </c>
      <c r="D42" s="15">
        <v>3981.71</v>
      </c>
      <c r="E42" s="15">
        <v>3583.8107971808299</v>
      </c>
      <c r="F42" s="15">
        <v>3309.5999999999999</v>
      </c>
      <c r="G42" s="16" t="str">
        <f>C42</f>
        <v>(5010) EMPLOYEE BENEFITS</v>
      </c>
      <c r="H42" s="15">
        <v>45403.298989483897</v>
      </c>
      <c r="I42" s="17">
        <v>-397.89920281917</v>
      </c>
      <c r="J42" s="17">
        <v>-0.111026844143718</v>
      </c>
      <c r="K42" s="15">
        <v>11775.18</v>
      </c>
      <c r="L42" s="15">
        <v>10930.6229314015</v>
      </c>
      <c r="M42" s="15">
        <f>L42-K42</f>
        <v>-844.55706859850034</v>
      </c>
      <c r="N42" s="18">
        <f>IF(L42&lt;&gt;0,IF(M42&lt;&gt;0,(IF(M42&lt;0,IF(L42&lt;0,(M42/L42)*(-1),M42/ABS(L42)),M42/ABS(L42))),0),IF(M42=0,0,(IF(M42&gt;0,1,-1))))</f>
        <v>-0.077265227599449648</v>
      </c>
      <c r="O42" s="15">
        <v>11104.629999999999</v>
      </c>
      <c r="P42" s="15">
        <f>H42-K42</f>
        <v>33628.118989483897</v>
      </c>
      <c r="Q42" s="19">
        <v>45403.298989483897</v>
      </c>
      <c r="R42" s="19">
        <v>-844.55706859847101</v>
      </c>
      <c r="S42" s="19">
        <v>-0.077265227599446804</v>
      </c>
    </row>
    <row r="43" spans="1:20" ht="16.5" customHeight="1">
      <c r="C43" s="3" t="s">
        <v>16</v>
      </c>
      <c r="D43" s="15">
        <v>0</v>
      </c>
      <c r="E43" s="15">
        <v>0</v>
      </c>
      <c r="F43" s="15">
        <v>0</v>
      </c>
      <c r="G43" s="16" t="str">
        <f>C43</f>
        <v>(5016) PROFESSIONAL MEMBERSHIPS</v>
      </c>
      <c r="H43" s="15">
        <v>482</v>
      </c>
      <c r="I43" s="17">
        <v>0</v>
      </c>
      <c r="J43" s="17">
        <v>0</v>
      </c>
      <c r="K43" s="15">
        <v>0</v>
      </c>
      <c r="L43" s="15">
        <v>482</v>
      </c>
      <c r="M43" s="15">
        <f>L43-K43</f>
        <v>482</v>
      </c>
      <c r="N43" s="18">
        <f>IF(L43&lt;&gt;0,IF(M43&lt;&gt;0,(IF(M43&lt;0,IF(L43&lt;0,(M43/L43)*(-1),M43/ABS(L43)),M43/ABS(L43))),0),IF(M43=0,0,(IF(M43&gt;0,1,-1))))</f>
        <v>1</v>
      </c>
      <c r="O43" s="15">
        <v>0</v>
      </c>
      <c r="P43" s="15">
        <f>H43-K43</f>
        <v>482</v>
      </c>
      <c r="Q43" s="19">
        <v>482</v>
      </c>
      <c r="R43" s="19">
        <v>482</v>
      </c>
      <c r="S43" s="19">
        <v>1</v>
      </c>
    </row>
    <row r="44" spans="1:20" ht="17.25" customHeight="1">
      <c r="A44" s="24"/>
      <c r="B44" s="24"/>
      <c r="C44" s="2" t="s">
        <v>17</v>
      </c>
      <c r="D44" s="10">
        <v>17160.849999999999</v>
      </c>
      <c r="E44" s="10">
        <v>15488.0507971808</v>
      </c>
      <c r="F44" s="10">
        <v>16383.219999999999</v>
      </c>
      <c r="G44" s="11" t="str">
        <f>C44</f>
        <v>(500) Payroll &amp; Related Expenses</v>
      </c>
      <c r="H44" s="10">
        <v>196700.11554948401</v>
      </c>
      <c r="I44" s="12">
        <v>-1672.79920281917</v>
      </c>
      <c r="J44" s="12">
        <v>-0.108005792641361</v>
      </c>
      <c r="K44" s="10">
        <v>49676.050000000003</v>
      </c>
      <c r="L44" s="10">
        <v>47720.554931401501</v>
      </c>
      <c r="M44" s="10">
        <f>L44-K44</f>
        <v>-1955.4950685985023</v>
      </c>
      <c r="N44" s="13">
        <f>IF(L44&lt;&gt;0,IF(M44&lt;&gt;0,(IF(M44&lt;0,IF(L44&lt;0,(M44/L44)*(-1),M44/ABS(L44)),M44/ABS(L44))),0),IF(M44=0,0,(IF(M44&gt;0,1,-1))))</f>
        <v>-0.040978045444139001</v>
      </c>
      <c r="O44" s="10">
        <v>48305.379999999997</v>
      </c>
      <c r="P44" s="10">
        <f>H44-K44</f>
        <v>147024.06554948399</v>
      </c>
      <c r="Q44" s="14">
        <v>196700.11554948401</v>
      </c>
      <c r="R44" s="14">
        <v>-1955.49506859847</v>
      </c>
      <c r="S44" s="14">
        <v>-0.040978045444138397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 t="s">
        <v>18</v>
      </c>
      <c r="D46" s="15">
        <v>1472.5</v>
      </c>
      <c r="E46" s="15">
        <v>0</v>
      </c>
      <c r="F46" s="15">
        <v>0</v>
      </c>
      <c r="G46" s="16" t="str">
        <f>C46</f>
        <v>(5110) PROFESSIONAL SERVICES</v>
      </c>
      <c r="H46" s="15">
        <v>0</v>
      </c>
      <c r="I46" s="17">
        <v>-1472.5</v>
      </c>
      <c r="J46" s="17">
        <v>0</v>
      </c>
      <c r="K46" s="15">
        <v>1805.5</v>
      </c>
      <c r="L46" s="15">
        <v>0</v>
      </c>
      <c r="M46" s="15">
        <f>L46-K46</f>
        <v>-1805.5</v>
      </c>
      <c r="N46" s="18">
        <f>IF(L46&lt;&gt;0,IF(M46&lt;&gt;0,(IF(M46&lt;0,IF(L46&lt;0,(M46/L46)*(-1),M46/ABS(L46)),M46/ABS(L46))),0),IF(M46=0,0,(IF(M46&gt;0,1,-1))))</f>
        <v>-1</v>
      </c>
      <c r="O46" s="15">
        <v>0</v>
      </c>
      <c r="P46" s="15">
        <f>H46-K46</f>
        <v>-1805.5</v>
      </c>
      <c r="Q46" s="19">
        <v>0</v>
      </c>
      <c r="R46" s="19">
        <v>-1805.5</v>
      </c>
      <c r="S46" s="19">
        <v>0</v>
      </c>
      <c r="T46" s="6"/>
    </row>
    <row r="47" spans="1:20" ht="16.5" customHeight="1">
      <c r="C47" s="3" t="s">
        <v>19</v>
      </c>
      <c r="D47" s="15">
        <v>-2114.0100000000002</v>
      </c>
      <c r="E47" s="15">
        <v>3445.5</v>
      </c>
      <c r="F47" s="15">
        <v>721.83000000000004</v>
      </c>
      <c r="G47" s="16" t="str">
        <f>C47</f>
        <v>(5122) BANK S/C</v>
      </c>
      <c r="H47" s="15">
        <v>8588</v>
      </c>
      <c r="I47" s="17">
        <v>5559.5100000000002</v>
      </c>
      <c r="J47" s="17">
        <v>1.6135568132346501</v>
      </c>
      <c r="K47" s="15">
        <v>3116.5599999999999</v>
      </c>
      <c r="L47" s="15">
        <v>4380.5</v>
      </c>
      <c r="M47" s="15">
        <f>L47-K47</f>
        <v>1263.9400000000001</v>
      </c>
      <c r="N47" s="18">
        <f>IF(L47&lt;&gt;0,IF(M47&lt;&gt;0,(IF(M47&lt;0,IF(L47&lt;0,(M47/L47)*(-1),M47/ABS(L47)),M47/ABS(L47))),0),IF(M47=0,0,(IF(M47&gt;0,1,-1))))</f>
        <v>0.28853783814633033</v>
      </c>
      <c r="O47" s="15">
        <v>3531.73</v>
      </c>
      <c r="P47" s="15">
        <f>H47-K47</f>
        <v>5471.4400000000005</v>
      </c>
      <c r="Q47" s="19">
        <v>8588</v>
      </c>
      <c r="R47" s="19">
        <v>1263.9400000000001</v>
      </c>
      <c r="S47" s="19">
        <v>0.28853783814632999</v>
      </c>
    </row>
    <row r="48" spans="1:20" ht="16.5" customHeight="1">
      <c r="C48" s="3" t="s">
        <v>20</v>
      </c>
      <c r="D48" s="15">
        <v>142.53999999999999</v>
      </c>
      <c r="E48" s="15">
        <v>0</v>
      </c>
      <c r="F48" s="15">
        <v>601.38</v>
      </c>
      <c r="G48" s="16" t="str">
        <f>C48</f>
        <v>(5150) MESSENGER SERVICE</v>
      </c>
      <c r="H48" s="15">
        <v>300</v>
      </c>
      <c r="I48" s="17">
        <v>-142.53999999999999</v>
      </c>
      <c r="J48" s="17">
        <v>0</v>
      </c>
      <c r="K48" s="15">
        <v>142.53999999999999</v>
      </c>
      <c r="L48" s="15">
        <v>0</v>
      </c>
      <c r="M48" s="15">
        <f>L48-K48</f>
        <v>-142.53999999999999</v>
      </c>
      <c r="N48" s="18">
        <f>IF(L48&lt;&gt;0,IF(M48&lt;&gt;0,(IF(M48&lt;0,IF(L48&lt;0,(M48/L48)*(-1),M48/ABS(L48)),M48/ABS(L48))),0),IF(M48=0,0,(IF(M48&gt;0,1,-1))))</f>
        <v>-1</v>
      </c>
      <c r="O48" s="15">
        <v>601.38</v>
      </c>
      <c r="P48" s="15">
        <f>H48-K48</f>
        <v>157.46000000000001</v>
      </c>
      <c r="Q48" s="19">
        <v>300</v>
      </c>
      <c r="R48" s="19">
        <v>-142.53999999999999</v>
      </c>
      <c r="S48" s="19">
        <v>0</v>
      </c>
    </row>
    <row r="49" spans="1:20" ht="17.25" customHeight="1">
      <c r="A49" s="24"/>
      <c r="B49" s="24"/>
      <c r="C49" s="2" t="s">
        <v>21</v>
      </c>
      <c r="D49" s="10">
        <v>-498.97000000000003</v>
      </c>
      <c r="E49" s="10">
        <v>3445.5</v>
      </c>
      <c r="F49" s="10">
        <v>1323.21</v>
      </c>
      <c r="G49" s="11" t="str">
        <f>C49</f>
        <v>(510) Outside Services</v>
      </c>
      <c r="H49" s="10">
        <v>8888.0000000000091</v>
      </c>
      <c r="I49" s="12">
        <v>3944.4699999999998</v>
      </c>
      <c r="J49" s="12">
        <v>1.1448178783921099</v>
      </c>
      <c r="K49" s="10">
        <v>5064.6000000000004</v>
      </c>
      <c r="L49" s="10">
        <v>4380.5</v>
      </c>
      <c r="M49" s="10">
        <f>L49-K49</f>
        <v>-684.10000000000036</v>
      </c>
      <c r="N49" s="13">
        <f>IF(L49&lt;&gt;0,IF(M49&lt;&gt;0,(IF(M49&lt;0,IF(L49&lt;0,(M49/L49)*(-1),M49/ABS(L49)),M49/ABS(L49))),0),IF(M49=0,0,(IF(M49&gt;0,1,-1))))</f>
        <v>-0.1561693870562722</v>
      </c>
      <c r="O49" s="10">
        <v>4133.1099999999997</v>
      </c>
      <c r="P49" s="10">
        <f>H49-K49</f>
        <v>3823.4000000000087</v>
      </c>
      <c r="Q49" s="14">
        <v>8888.0000000000091</v>
      </c>
      <c r="R49" s="14">
        <v>-684.099999999999</v>
      </c>
      <c r="S49" s="14">
        <v>-0.15616938705627201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 t="s">
        <v>22</v>
      </c>
      <c r="D51" s="15">
        <v>375.94</v>
      </c>
      <c r="E51" s="15">
        <v>200</v>
      </c>
      <c r="F51" s="15">
        <v>942.99000000000001</v>
      </c>
      <c r="G51" s="16" t="str">
        <f>C51</f>
        <v>(5210) TRANSPORTATION</v>
      </c>
      <c r="H51" s="15">
        <v>2600</v>
      </c>
      <c r="I51" s="17">
        <v>-175.94</v>
      </c>
      <c r="J51" s="17">
        <v>-0.87970000000000004</v>
      </c>
      <c r="K51" s="15">
        <v>375.94</v>
      </c>
      <c r="L51" s="15">
        <v>2100</v>
      </c>
      <c r="M51" s="15">
        <f>L51-K51</f>
        <v>1724.0599999999999</v>
      </c>
      <c r="N51" s="18">
        <f>IF(L51&lt;&gt;0,IF(M51&lt;&gt;0,(IF(M51&lt;0,IF(L51&lt;0,(M51/L51)*(-1),M51/ABS(L51)),M51/ABS(L51))),0),IF(M51=0,0,(IF(M51&gt;0,1,-1))))</f>
        <v>0.82098095238095237</v>
      </c>
      <c r="O51" s="15">
        <v>942.99000000000001</v>
      </c>
      <c r="P51" s="15">
        <f>H51-K51</f>
        <v>2224.0599999999999</v>
      </c>
      <c r="Q51" s="19">
        <v>2600</v>
      </c>
      <c r="R51" s="19">
        <v>1724.0599999999999</v>
      </c>
      <c r="S51" s="19">
        <v>0.82098095238095203</v>
      </c>
      <c r="T51" s="6"/>
    </row>
    <row r="52" spans="1:20" ht="16.5" customHeight="1">
      <c r="C52" s="3" t="s">
        <v>23</v>
      </c>
      <c r="D52" s="15">
        <v>932.74000000000001</v>
      </c>
      <c r="E52" s="15">
        <v>1500</v>
      </c>
      <c r="F52" s="15">
        <v>240</v>
      </c>
      <c r="G52" s="16" t="str">
        <f>C52</f>
        <v>(5212) LODGING &amp; MEALS</v>
      </c>
      <c r="H52" s="15">
        <v>4000</v>
      </c>
      <c r="I52" s="17">
        <v>567.25999999999999</v>
      </c>
      <c r="J52" s="17">
        <v>0.37817333333333297</v>
      </c>
      <c r="K52" s="15">
        <v>932.74000000000001</v>
      </c>
      <c r="L52" s="15">
        <v>2150</v>
      </c>
      <c r="M52" s="15">
        <f>L52-K52</f>
        <v>1217.26</v>
      </c>
      <c r="N52" s="18">
        <f>IF(L52&lt;&gt;0,IF(M52&lt;&gt;0,(IF(M52&lt;0,IF(L52&lt;0,(M52/L52)*(-1),M52/ABS(L52)),M52/ABS(L52))),0),IF(M52=0,0,(IF(M52&gt;0,1,-1))))</f>
        <v>0.56616744186046508</v>
      </c>
      <c r="O52" s="15">
        <v>240</v>
      </c>
      <c r="P52" s="15">
        <f>H52-K52</f>
        <v>3067.2600000000002</v>
      </c>
      <c r="Q52" s="19">
        <v>4000</v>
      </c>
      <c r="R52" s="19">
        <v>1217.26</v>
      </c>
      <c r="S52" s="19">
        <v>0.56616744186046497</v>
      </c>
    </row>
    <row r="53" spans="1:20" ht="16.5" customHeight="1">
      <c r="C53" s="3" t="s">
        <v>24</v>
      </c>
      <c r="D53" s="15">
        <v>0</v>
      </c>
      <c r="E53" s="15">
        <v>0</v>
      </c>
      <c r="F53" s="15">
        <v>0</v>
      </c>
      <c r="G53" s="16" t="str">
        <f>C53</f>
        <v>(5216) BUSINESS MEETINGS</v>
      </c>
      <c r="H53" s="15">
        <v>2260</v>
      </c>
      <c r="I53" s="17">
        <v>0</v>
      </c>
      <c r="J53" s="17">
        <v>0</v>
      </c>
      <c r="K53" s="15">
        <v>0</v>
      </c>
      <c r="L53" s="15">
        <v>0</v>
      </c>
      <c r="M53" s="15">
        <f>L53-K53</f>
        <v>0</v>
      </c>
      <c r="N53" s="18">
        <f>IF(L53&lt;&gt;0,IF(M53&lt;&gt;0,(IF(M53&lt;0,IF(L53&lt;0,(M53/L53)*(-1),M53/ABS(L53)),M53/ABS(L53))),0),IF(M53=0,0,(IF(M53&gt;0,1,-1))))</f>
        <v>0</v>
      </c>
      <c r="O53" s="15">
        <v>0</v>
      </c>
      <c r="P53" s="15">
        <f>H53-K53</f>
        <v>2260</v>
      </c>
      <c r="Q53" s="19">
        <v>2260</v>
      </c>
      <c r="R53" s="19">
        <v>0</v>
      </c>
      <c r="S53" s="19">
        <v>0</v>
      </c>
    </row>
    <row r="54" spans="1:20" ht="17.25" customHeight="1">
      <c r="A54" s="24"/>
      <c r="B54" s="24"/>
      <c r="C54" s="2" t="s">
        <v>25</v>
      </c>
      <c r="D54" s="10">
        <v>1308.6800000000001</v>
      </c>
      <c r="E54" s="10">
        <v>1700</v>
      </c>
      <c r="F54" s="10">
        <v>1182.99</v>
      </c>
      <c r="G54" s="11" t="str">
        <f>C54</f>
        <v>(520) Travel and Related Expenses</v>
      </c>
      <c r="H54" s="10">
        <v>8860</v>
      </c>
      <c r="I54" s="12">
        <v>391.31999999999999</v>
      </c>
      <c r="J54" s="12">
        <v>0.230188235294118</v>
      </c>
      <c r="K54" s="10">
        <v>1308.6800000000001</v>
      </c>
      <c r="L54" s="10">
        <v>4250</v>
      </c>
      <c r="M54" s="10">
        <f>L54-K54</f>
        <v>2941.3199999999997</v>
      </c>
      <c r="N54" s="13">
        <f>IF(L54&lt;&gt;0,IF(M54&lt;&gt;0,(IF(M54&lt;0,IF(L54&lt;0,(M54/L54)*(-1),M54/ABS(L54)),M54/ABS(L54))),0),IF(M54=0,0,(IF(M54&gt;0,1,-1))))</f>
        <v>0.69207529411764701</v>
      </c>
      <c r="O54" s="10">
        <v>1182.99</v>
      </c>
      <c r="P54" s="10">
        <f>H54-K54</f>
        <v>7551.3199999999997</v>
      </c>
      <c r="Q54" s="14">
        <v>8860</v>
      </c>
      <c r="R54" s="14">
        <v>2941.3200000000002</v>
      </c>
      <c r="S54" s="14">
        <v>0.69207529411764701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6.5" customHeight="1">
      <c r="A56" s="4"/>
      <c r="B56" s="4"/>
      <c r="C56" s="3" t="s">
        <v>26</v>
      </c>
      <c r="D56" s="15">
        <v>41414.949999999997</v>
      </c>
      <c r="E56" s="15">
        <v>0</v>
      </c>
      <c r="F56" s="15">
        <v>0</v>
      </c>
      <c r="G56" s="16" t="str">
        <f>C56</f>
        <v>(5302) MEAL FUNCTIONS</v>
      </c>
      <c r="H56" s="15">
        <v>44600</v>
      </c>
      <c r="I56" s="17">
        <v>-41414.949999999997</v>
      </c>
      <c r="J56" s="17">
        <v>0</v>
      </c>
      <c r="K56" s="15">
        <v>41414.949999999997</v>
      </c>
      <c r="L56" s="15">
        <v>0</v>
      </c>
      <c r="M56" s="15">
        <f>L56-K56</f>
        <v>-41414.949999999997</v>
      </c>
      <c r="N56" s="18">
        <f>IF(L56&lt;&gt;0,IF(M56&lt;&gt;0,(IF(M56&lt;0,IF(L56&lt;0,(M56/L56)*(-1),M56/ABS(L56)),M56/ABS(L56))),0),IF(M56=0,0,(IF(M56&gt;0,1,-1))))</f>
        <v>-1</v>
      </c>
      <c r="O56" s="15">
        <v>0</v>
      </c>
      <c r="P56" s="15">
        <f>H56-K56</f>
        <v>3185.0500000000029</v>
      </c>
      <c r="Q56" s="19">
        <v>44600</v>
      </c>
      <c r="R56" s="19">
        <v>-41414.949999999997</v>
      </c>
      <c r="S56" s="19">
        <v>0</v>
      </c>
      <c r="T56" s="6"/>
    </row>
    <row r="57" spans="1:20" ht="16.5" customHeight="1">
      <c r="C57" s="3" t="s">
        <v>27</v>
      </c>
      <c r="D57" s="15">
        <v>1221.6199999999999</v>
      </c>
      <c r="E57" s="15">
        <v>0</v>
      </c>
      <c r="F57" s="15">
        <v>89.260000000000005</v>
      </c>
      <c r="G57" s="16" t="str">
        <f>C57</f>
        <v>(5304) SPEAKER/GUEST EXPENSE</v>
      </c>
      <c r="H57" s="15">
        <v>2500</v>
      </c>
      <c r="I57" s="17">
        <v>-1221.6199999999999</v>
      </c>
      <c r="J57" s="17">
        <v>0</v>
      </c>
      <c r="K57" s="15">
        <v>1221.6199999999999</v>
      </c>
      <c r="L57" s="15">
        <v>0</v>
      </c>
      <c r="M57" s="15">
        <f>L57-K57</f>
        <v>-1221.6199999999999</v>
      </c>
      <c r="N57" s="18">
        <f>IF(L57&lt;&gt;0,IF(M57&lt;&gt;0,(IF(M57&lt;0,IF(L57&lt;0,(M57/L57)*(-1),M57/ABS(L57)),M57/ABS(L57))),0),IF(M57=0,0,(IF(M57&gt;0,1,-1))))</f>
        <v>-1</v>
      </c>
      <c r="O57" s="15">
        <v>309.66000000000003</v>
      </c>
      <c r="P57" s="15">
        <f>H57-K57</f>
        <v>1278.3800000000001</v>
      </c>
      <c r="Q57" s="19">
        <v>2500</v>
      </c>
      <c r="R57" s="19">
        <v>-1221.6199999999999</v>
      </c>
      <c r="S57" s="19">
        <v>0</v>
      </c>
    </row>
    <row r="58" spans="1:20" ht="16.5" customHeight="1">
      <c r="C58" s="3" t="s">
        <v>28</v>
      </c>
      <c r="D58" s="15">
        <v>500</v>
      </c>
      <c r="E58" s="15">
        <v>266.66666666666703</v>
      </c>
      <c r="F58" s="15">
        <v>1000</v>
      </c>
      <c r="G58" s="16" t="str">
        <f>C58</f>
        <v>(5305) SPEAKER/GUEST HONORARIUM</v>
      </c>
      <c r="H58" s="15">
        <v>5700</v>
      </c>
      <c r="I58" s="17">
        <v>-233.333333333333</v>
      </c>
      <c r="J58" s="17">
        <v>-0.874999999999998</v>
      </c>
      <c r="K58" s="15">
        <v>1000</v>
      </c>
      <c r="L58" s="15">
        <v>800.00000000000102</v>
      </c>
      <c r="M58" s="15">
        <f>L58-K58</f>
        <v>-199.99999999999898</v>
      </c>
      <c r="N58" s="18">
        <f>IF(L58&lt;&gt;0,IF(M58&lt;&gt;0,(IF(M58&lt;0,IF(L58&lt;0,(M58/L58)*(-1),M58/ABS(L58)),M58/ABS(L58))),0),IF(M58=0,0,(IF(M58&gt;0,1,-1))))</f>
        <v>-0.24999999999999839</v>
      </c>
      <c r="O58" s="15">
        <v>2500</v>
      </c>
      <c r="P58" s="15">
        <f>H58-K58</f>
        <v>4700</v>
      </c>
      <c r="Q58" s="19">
        <v>5700</v>
      </c>
      <c r="R58" s="19">
        <v>-199.99999999999901</v>
      </c>
      <c r="S58" s="19">
        <v>-0.249999999999999</v>
      </c>
    </row>
    <row r="59" spans="1:20" ht="16.5" customHeight="1">
      <c r="C59" s="3" t="s">
        <v>29</v>
      </c>
      <c r="D59" s="15">
        <v>0</v>
      </c>
      <c r="E59" s="15">
        <v>0</v>
      </c>
      <c r="F59" s="15">
        <v>0</v>
      </c>
      <c r="G59" s="16" t="str">
        <f>C59</f>
        <v>(5306) AWARDS</v>
      </c>
      <c r="H59" s="15">
        <v>17690</v>
      </c>
      <c r="I59" s="17">
        <v>0</v>
      </c>
      <c r="J59" s="17">
        <v>0</v>
      </c>
      <c r="K59" s="15">
        <v>0</v>
      </c>
      <c r="L59" s="15">
        <v>6000</v>
      </c>
      <c r="M59" s="15">
        <f>L59-K59</f>
        <v>6000</v>
      </c>
      <c r="N59" s="18">
        <f>IF(L59&lt;&gt;0,IF(M59&lt;&gt;0,(IF(M59&lt;0,IF(L59&lt;0,(M59/L59)*(-1),M59/ABS(L59)),M59/ABS(L59))),0),IF(M59=0,0,(IF(M59&gt;0,1,-1))))</f>
        <v>1</v>
      </c>
      <c r="O59" s="15">
        <v>9000</v>
      </c>
      <c r="P59" s="15">
        <f>H59-K59</f>
        <v>17690</v>
      </c>
      <c r="Q59" s="19">
        <v>17690</v>
      </c>
      <c r="R59" s="19">
        <v>6000</v>
      </c>
      <c r="S59" s="19">
        <v>1</v>
      </c>
    </row>
    <row r="60" spans="1:20" ht="16.5" customHeight="1">
      <c r="C60" s="3" t="s">
        <v>30</v>
      </c>
      <c r="D60" s="15">
        <v>0</v>
      </c>
      <c r="E60" s="15">
        <v>0</v>
      </c>
      <c r="F60" s="15">
        <v>1820</v>
      </c>
      <c r="G60" s="16" t="str">
        <f>C60</f>
        <v>(5308) SPECIAL TRANSPORTATION</v>
      </c>
      <c r="H60" s="15">
        <v>0</v>
      </c>
      <c r="I60" s="17">
        <v>0</v>
      </c>
      <c r="J60" s="17">
        <v>0</v>
      </c>
      <c r="K60" s="15">
        <v>0</v>
      </c>
      <c r="L60" s="15">
        <v>0</v>
      </c>
      <c r="M60" s="15">
        <f>L60-K60</f>
        <v>0</v>
      </c>
      <c r="N60" s="18">
        <f>IF(L60&lt;&gt;0,IF(M60&lt;&gt;0,(IF(M60&lt;0,IF(L60&lt;0,(M60/L60)*(-1),M60/ABS(L60)),M60/ABS(L60))),0),IF(M60=0,0,(IF(M60&gt;0,1,-1))))</f>
        <v>0</v>
      </c>
      <c r="O60" s="15">
        <v>1820</v>
      </c>
      <c r="P60" s="15">
        <f>H60-K60</f>
        <v>0</v>
      </c>
      <c r="Q60" s="19">
        <v>0</v>
      </c>
      <c r="R60" s="19">
        <v>0</v>
      </c>
      <c r="S60" s="19">
        <v>0</v>
      </c>
    </row>
    <row r="61" spans="1:20" ht="16.5" customHeight="1">
      <c r="C61" s="3" t="s">
        <v>31</v>
      </c>
      <c r="D61" s="15">
        <v>23438.68</v>
      </c>
      <c r="E61" s="15">
        <v>0</v>
      </c>
      <c r="F61" s="15">
        <v>0</v>
      </c>
      <c r="G61" s="16" t="str">
        <f>C61</f>
        <v>(5309) AUDIO/VISUAL EQUIPMENT RENTAL &amp; LABOR</v>
      </c>
      <c r="H61" s="15">
        <v>31600</v>
      </c>
      <c r="I61" s="17">
        <v>-23438.68</v>
      </c>
      <c r="J61" s="17">
        <v>0</v>
      </c>
      <c r="K61" s="15">
        <v>23438.68</v>
      </c>
      <c r="L61" s="15">
        <v>0</v>
      </c>
      <c r="M61" s="15">
        <f>L61-K61</f>
        <v>-23438.68</v>
      </c>
      <c r="N61" s="18">
        <f>IF(L61&lt;&gt;0,IF(M61&lt;&gt;0,(IF(M61&lt;0,IF(L61&lt;0,(M61/L61)*(-1),M61/ABS(L61)),M61/ABS(L61))),0),IF(M61=0,0,(IF(M61&gt;0,1,-1))))</f>
        <v>-1</v>
      </c>
      <c r="O61" s="15">
        <v>0</v>
      </c>
      <c r="P61" s="15">
        <f>H61-K61</f>
        <v>8161.3199999999997</v>
      </c>
      <c r="Q61" s="19">
        <v>31600</v>
      </c>
      <c r="R61" s="19">
        <v>-23438.68</v>
      </c>
      <c r="S61" s="19">
        <v>0</v>
      </c>
    </row>
    <row r="62" spans="1:20" ht="17.25" customHeight="1">
      <c r="A62" s="24"/>
      <c r="B62" s="24"/>
      <c r="C62" s="2" t="s">
        <v>32</v>
      </c>
      <c r="D62" s="10">
        <v>66575.25</v>
      </c>
      <c r="E62" s="10">
        <v>266.66666666666703</v>
      </c>
      <c r="F62" s="10">
        <v>2909.2600000000002</v>
      </c>
      <c r="G62" s="11" t="str">
        <f>C62</f>
        <v>(530) Meetings and Conferences</v>
      </c>
      <c r="H62" s="10">
        <v>102090</v>
      </c>
      <c r="I62" s="12">
        <v>-66308.583333333299</v>
      </c>
      <c r="J62" s="12">
        <v>-248.65718749999999</v>
      </c>
      <c r="K62" s="10">
        <v>67075.25</v>
      </c>
      <c r="L62" s="10">
        <v>6800</v>
      </c>
      <c r="M62" s="10">
        <f>L62-K62</f>
        <v>-60275.25</v>
      </c>
      <c r="N62" s="13">
        <f>IF(L62&lt;&gt;0,IF(M62&lt;&gt;0,(IF(M62&lt;0,IF(L62&lt;0,(M62/L62)*(-1),M62/ABS(L62)),M62/ABS(L62))),0),IF(M62=0,0,(IF(M62&gt;0,1,-1))))</f>
        <v>-8.8640073529411758</v>
      </c>
      <c r="O62" s="10">
        <v>13629.66</v>
      </c>
      <c r="P62" s="10">
        <f>H62-K62</f>
        <v>35014.75</v>
      </c>
      <c r="Q62" s="14">
        <v>102090</v>
      </c>
      <c r="R62" s="14">
        <v>-60275.25</v>
      </c>
      <c r="S62" s="14">
        <v>-8.8640073529411794</v>
      </c>
      <c r="T62" s="42"/>
    </row>
    <row r="63" spans="1:20" ht="16.5" customHeight="1">
      <c r="A63" s="4"/>
      <c r="B63" s="4"/>
      <c r="C63" s="3"/>
      <c r="D63" s="15"/>
      <c r="E63" s="15"/>
      <c r="F63" s="15"/>
      <c r="G63" s="16"/>
      <c r="H63" s="15"/>
      <c r="I63" s="17"/>
      <c r="J63" s="17"/>
      <c r="K63" s="15"/>
      <c r="L63" s="15"/>
      <c r="M63" s="15"/>
      <c r="N63" s="8"/>
      <c r="O63" s="15"/>
      <c r="P63" s="15"/>
      <c r="T63" s="6"/>
    </row>
    <row r="64" spans="1:20" ht="16.5" customHeight="1">
      <c r="A64" s="4"/>
      <c r="B64" s="4"/>
      <c r="C64" s="3" t="s">
        <v>33</v>
      </c>
      <c r="D64" s="15">
        <v>1500</v>
      </c>
      <c r="E64" s="15">
        <v>0</v>
      </c>
      <c r="F64" s="15">
        <v>0</v>
      </c>
      <c r="G64" s="16" t="str">
        <f>C64</f>
        <v>(5400) EDITORIAL/PROOFREADING/OUTSIDE</v>
      </c>
      <c r="H64" s="15">
        <v>4500</v>
      </c>
      <c r="I64" s="17">
        <v>-1500</v>
      </c>
      <c r="J64" s="17">
        <v>0</v>
      </c>
      <c r="K64" s="15">
        <v>1500</v>
      </c>
      <c r="L64" s="15">
        <v>0</v>
      </c>
      <c r="M64" s="15">
        <f>L64-K64</f>
        <v>-1500</v>
      </c>
      <c r="N64" s="18">
        <f>IF(L64&lt;&gt;0,IF(M64&lt;&gt;0,(IF(M64&lt;0,IF(L64&lt;0,(M64/L64)*(-1),M64/ABS(L64)),M64/ABS(L64))),0),IF(M64=0,0,(IF(M64&gt;0,1,-1))))</f>
        <v>-1</v>
      </c>
      <c r="O64" s="15">
        <v>0</v>
      </c>
      <c r="P64" s="15">
        <f>H64-K64</f>
        <v>3000</v>
      </c>
      <c r="Q64" s="19">
        <v>4500</v>
      </c>
      <c r="R64" s="19">
        <v>-1500</v>
      </c>
      <c r="S64" s="19">
        <v>0</v>
      </c>
      <c r="T64" s="6"/>
    </row>
    <row r="65" spans="1:20" ht="16.5" customHeight="1">
      <c r="C65" s="3" t="s">
        <v>34</v>
      </c>
      <c r="D65" s="15">
        <v>1454.29</v>
      </c>
      <c r="E65" s="15">
        <v>0</v>
      </c>
      <c r="F65" s="15">
        <v>872.72000000000003</v>
      </c>
      <c r="G65" s="16" t="str">
        <f>C65</f>
        <v>(5402) PRINTING-OUTSIDE</v>
      </c>
      <c r="H65" s="15">
        <v>2500</v>
      </c>
      <c r="I65" s="17">
        <v>-1454.29</v>
      </c>
      <c r="J65" s="17">
        <v>0</v>
      </c>
      <c r="K65" s="15">
        <v>1454.29</v>
      </c>
      <c r="L65" s="15">
        <v>500</v>
      </c>
      <c r="M65" s="15">
        <f>L65-K65</f>
        <v>-954.28999999999996</v>
      </c>
      <c r="N65" s="18">
        <f>IF(L65&lt;&gt;0,IF(M65&lt;&gt;0,(IF(M65&lt;0,IF(L65&lt;0,(M65/L65)*(-1),M65/ABS(L65)),M65/ABS(L65))),0),IF(M65=0,0,(IF(M65&gt;0,1,-1))))</f>
        <v>-1.9085799999999999</v>
      </c>
      <c r="O65" s="15">
        <v>872.72000000000003</v>
      </c>
      <c r="P65" s="15">
        <f>H65-K65</f>
        <v>1045.71</v>
      </c>
      <c r="Q65" s="19">
        <v>2500</v>
      </c>
      <c r="R65" s="19">
        <v>-954.28999999999996</v>
      </c>
      <c r="S65" s="19">
        <v>-1.9085799999999999</v>
      </c>
    </row>
    <row r="66" spans="1:20" ht="16.5" customHeight="1">
      <c r="C66" s="3" t="s">
        <v>35</v>
      </c>
      <c r="D66" s="15">
        <v>88.769999999999996</v>
      </c>
      <c r="E66" s="15">
        <v>0</v>
      </c>
      <c r="F66" s="15">
        <v>0</v>
      </c>
      <c r="G66" s="16" t="str">
        <f>C66</f>
        <v>(5430) WEB OPERATING EXPENSES</v>
      </c>
      <c r="H66" s="15">
        <v>59</v>
      </c>
      <c r="I66" s="17">
        <v>-88.769999999999996</v>
      </c>
      <c r="J66" s="17">
        <v>0</v>
      </c>
      <c r="K66" s="15">
        <v>148.66</v>
      </c>
      <c r="L66" s="15">
        <v>0</v>
      </c>
      <c r="M66" s="15">
        <f>L66-K66</f>
        <v>-148.66</v>
      </c>
      <c r="N66" s="18">
        <f>IF(L66&lt;&gt;0,IF(M66&lt;&gt;0,(IF(M66&lt;0,IF(L66&lt;0,(M66/L66)*(-1),M66/ABS(L66)),M66/ABS(L66))),0),IF(M66=0,0,(IF(M66&gt;0,1,-1))))</f>
        <v>-1</v>
      </c>
      <c r="O66" s="15">
        <v>0</v>
      </c>
      <c r="P66" s="15">
        <f>H66-K66</f>
        <v>-89.659999999999997</v>
      </c>
      <c r="Q66" s="19">
        <v>59</v>
      </c>
      <c r="R66" s="19">
        <v>-148.66</v>
      </c>
      <c r="S66" s="19">
        <v>0</v>
      </c>
    </row>
    <row r="67" spans="1:20" ht="16.5" customHeight="1">
      <c r="C67" s="3" t="s">
        <v>36</v>
      </c>
      <c r="D67" s="15">
        <v>0</v>
      </c>
      <c r="E67" s="15">
        <v>0</v>
      </c>
      <c r="F67" s="15">
        <v>0</v>
      </c>
      <c r="G67" s="16" t="str">
        <f>C67</f>
        <v>(5431) WEBINAR/WEBCASTS/WEB CE EXP</v>
      </c>
      <c r="H67" s="15">
        <v>0</v>
      </c>
      <c r="I67" s="17">
        <v>0</v>
      </c>
      <c r="J67" s="17">
        <v>0</v>
      </c>
      <c r="K67" s="15">
        <v>312</v>
      </c>
      <c r="L67" s="15">
        <v>0</v>
      </c>
      <c r="M67" s="15">
        <f>L67-K67</f>
        <v>-312</v>
      </c>
      <c r="N67" s="18">
        <f>IF(L67&lt;&gt;0,IF(M67&lt;&gt;0,(IF(M67&lt;0,IF(L67&lt;0,(M67/L67)*(-1),M67/ABS(L67)),M67/ABS(L67))),0),IF(M67=0,0,(IF(M67&gt;0,1,-1))))</f>
        <v>-1</v>
      </c>
      <c r="O67" s="15">
        <v>0</v>
      </c>
      <c r="P67" s="15">
        <f>H67-K67</f>
        <v>-312</v>
      </c>
      <c r="Q67" s="19">
        <v>0</v>
      </c>
      <c r="R67" s="19">
        <v>-312</v>
      </c>
      <c r="S67" s="19">
        <v>0</v>
      </c>
    </row>
    <row r="68" spans="1:20" ht="17.25" customHeight="1">
      <c r="A68" s="24"/>
      <c r="B68" s="24"/>
      <c r="C68" s="2" t="s">
        <v>37</v>
      </c>
      <c r="D68" s="10">
        <v>3043.0599999999999</v>
      </c>
      <c r="E68" s="10">
        <v>0</v>
      </c>
      <c r="F68" s="10">
        <v>872.72000000000003</v>
      </c>
      <c r="G68" s="11" t="str">
        <f>C68</f>
        <v>(540) Publication Related Expenses</v>
      </c>
      <c r="H68" s="10">
        <v>7059</v>
      </c>
      <c r="I68" s="12">
        <v>-3043.0599999999999</v>
      </c>
      <c r="J68" s="12">
        <v>0</v>
      </c>
      <c r="K68" s="10">
        <v>3414.9499999999998</v>
      </c>
      <c r="L68" s="10">
        <v>500</v>
      </c>
      <c r="M68" s="10">
        <f>L68-K68</f>
        <v>-2914.9499999999998</v>
      </c>
      <c r="N68" s="13">
        <f>IF(L68&lt;&gt;0,IF(M68&lt;&gt;0,(IF(M68&lt;0,IF(L68&lt;0,(M68/L68)*(-1),M68/ABS(L68)),M68/ABS(L68))),0),IF(M68=0,0,(IF(M68&gt;0,1,-1))))</f>
        <v>-5.8298999999999994</v>
      </c>
      <c r="O68" s="10">
        <v>872.72000000000003</v>
      </c>
      <c r="P68" s="10">
        <f>H68-K68</f>
        <v>3644.0500000000002</v>
      </c>
      <c r="Q68" s="14">
        <v>7059</v>
      </c>
      <c r="R68" s="14">
        <v>-2914.9499999999998</v>
      </c>
      <c r="S68" s="14">
        <v>-5.8299000000000003</v>
      </c>
      <c r="T68" s="42"/>
    </row>
    <row r="69" spans="1:20" ht="16.5" customHeight="1">
      <c r="A69" s="4"/>
      <c r="B69" s="4"/>
      <c r="C69" s="3"/>
      <c r="D69" s="15"/>
      <c r="E69" s="15"/>
      <c r="F69" s="15"/>
      <c r="G69" s="16"/>
      <c r="H69" s="15"/>
      <c r="I69" s="17"/>
      <c r="J69" s="17"/>
      <c r="K69" s="15"/>
      <c r="L69" s="15"/>
      <c r="M69" s="15"/>
      <c r="N69" s="8"/>
      <c r="O69" s="15"/>
      <c r="P69" s="15"/>
      <c r="T69" s="6"/>
    </row>
    <row r="70" spans="1:20" ht="16.5" customHeight="1">
      <c r="A70" s="4"/>
      <c r="B70" s="4"/>
      <c r="C70" s="3" t="s">
        <v>38</v>
      </c>
      <c r="D70" s="15">
        <v>0</v>
      </c>
      <c r="E70" s="15">
        <v>0</v>
      </c>
      <c r="F70" s="15">
        <v>10.75</v>
      </c>
      <c r="G70" s="16" t="str">
        <f>C70</f>
        <v>(5500) SUPPLIES/OPERATING</v>
      </c>
      <c r="H70" s="15">
        <v>400</v>
      </c>
      <c r="I70" s="17">
        <v>0</v>
      </c>
      <c r="J70" s="17">
        <v>0</v>
      </c>
      <c r="K70" s="15">
        <v>0</v>
      </c>
      <c r="L70" s="15">
        <v>0</v>
      </c>
      <c r="M70" s="15">
        <f>L70-K70</f>
        <v>0</v>
      </c>
      <c r="N70" s="18">
        <f>IF(L70&lt;&gt;0,IF(M70&lt;&gt;0,(IF(M70&lt;0,IF(L70&lt;0,(M70/L70)*(-1),M70/ABS(L70)),M70/ABS(L70))),0),IF(M70=0,0,(IF(M70&gt;0,1,-1))))</f>
        <v>0</v>
      </c>
      <c r="O70" s="15">
        <v>10.75</v>
      </c>
      <c r="P70" s="15">
        <f>H70-K70</f>
        <v>400</v>
      </c>
      <c r="Q70" s="19">
        <v>400</v>
      </c>
      <c r="R70" s="19">
        <v>0</v>
      </c>
      <c r="S70" s="19">
        <v>0</v>
      </c>
      <c r="T70" s="6"/>
    </row>
    <row r="71" spans="1:20" ht="16.5" customHeight="1">
      <c r="C71" s="3" t="s">
        <v>39</v>
      </c>
      <c r="D71" s="15">
        <v>0</v>
      </c>
      <c r="E71" s="15">
        <v>0</v>
      </c>
      <c r="F71" s="15">
        <v>0</v>
      </c>
      <c r="G71" s="16" t="str">
        <f>C71</f>
        <v>(5523) POSTAGE/E-MAIL</v>
      </c>
      <c r="H71" s="15">
        <v>150</v>
      </c>
      <c r="I71" s="17">
        <v>0</v>
      </c>
      <c r="J71" s="17">
        <v>0</v>
      </c>
      <c r="K71" s="15">
        <v>0</v>
      </c>
      <c r="L71" s="15">
        <v>0</v>
      </c>
      <c r="M71" s="15">
        <f>L71-K71</f>
        <v>0</v>
      </c>
      <c r="N71" s="18">
        <f>IF(L71&lt;&gt;0,IF(M71&lt;&gt;0,(IF(M71&lt;0,IF(L71&lt;0,(M71/L71)*(-1),M71/ABS(L71)),M71/ABS(L71))),0),IF(M71=0,0,(IF(M71&gt;0,1,-1))))</f>
        <v>0</v>
      </c>
      <c r="O71" s="15">
        <v>0</v>
      </c>
      <c r="P71" s="15">
        <f>H71-K71</f>
        <v>150</v>
      </c>
      <c r="Q71" s="19">
        <v>150</v>
      </c>
      <c r="R71" s="19">
        <v>0</v>
      </c>
      <c r="S71" s="19">
        <v>0</v>
      </c>
    </row>
    <row r="72" spans="1:20" ht="16.5" customHeight="1">
      <c r="C72" s="3" t="s">
        <v>40</v>
      </c>
      <c r="D72" s="15">
        <v>137.63</v>
      </c>
      <c r="E72" s="15">
        <v>96.75</v>
      </c>
      <c r="F72" s="15">
        <v>46.770000000000003</v>
      </c>
      <c r="G72" s="16" t="str">
        <f>C72</f>
        <v>(5530) DEPRECIATION F/E</v>
      </c>
      <c r="H72" s="15">
        <v>1161</v>
      </c>
      <c r="I72" s="17">
        <v>-40.880000000000003</v>
      </c>
      <c r="J72" s="17">
        <v>-0.422532299741602</v>
      </c>
      <c r="K72" s="15">
        <v>412.88999999999999</v>
      </c>
      <c r="L72" s="15">
        <v>290.25</v>
      </c>
      <c r="M72" s="15">
        <f>L72-K72</f>
        <v>-122.63999999999999</v>
      </c>
      <c r="N72" s="18">
        <f>IF(L72&lt;&gt;0,IF(M72&lt;&gt;0,(IF(M72&lt;0,IF(L72&lt;0,(M72/L72)*(-1),M72/ABS(L72)),M72/ABS(L72))),0),IF(M72=0,0,(IF(M72&gt;0,1,-1))))</f>
        <v>-0.422532299741602</v>
      </c>
      <c r="O72" s="15">
        <v>140.31</v>
      </c>
      <c r="P72" s="15">
        <f>H72-K72</f>
        <v>748.11000000000001</v>
      </c>
      <c r="Q72" s="19">
        <v>1161</v>
      </c>
      <c r="R72" s="19">
        <v>-122.64</v>
      </c>
      <c r="S72" s="19">
        <v>-0.422532299741602</v>
      </c>
    </row>
    <row r="73" spans="1:20" ht="16.5" customHeight="1">
      <c r="C73" s="3" t="s">
        <v>41</v>
      </c>
      <c r="D73" s="15">
        <v>495.25999999999999</v>
      </c>
      <c r="E73" s="15">
        <v>8.3333333333333304</v>
      </c>
      <c r="F73" s="15">
        <v>620</v>
      </c>
      <c r="G73" s="16" t="str">
        <f>C73</f>
        <v>(5599) MISC EXPENSE</v>
      </c>
      <c r="H73" s="15">
        <v>732</v>
      </c>
      <c r="I73" s="17">
        <v>-486.92666666666702</v>
      </c>
      <c r="J73" s="17">
        <v>-58.431199999999997</v>
      </c>
      <c r="K73" s="15">
        <v>495.25999999999999</v>
      </c>
      <c r="L73" s="15">
        <v>557</v>
      </c>
      <c r="M73" s="15">
        <f>L73-K73</f>
        <v>61.740000000000009</v>
      </c>
      <c r="N73" s="18">
        <f>IF(L73&lt;&gt;0,IF(M73&lt;&gt;0,(IF(M73&lt;0,IF(L73&lt;0,(M73/L73)*(-1),M73/ABS(L73)),M73/ABS(L73))),0),IF(M73=0,0,(IF(M73&gt;0,1,-1))))</f>
        <v>0.11084380610412928</v>
      </c>
      <c r="O73" s="15">
        <v>1117.8599999999999</v>
      </c>
      <c r="P73" s="15">
        <f>H73-K73</f>
        <v>236.74000000000001</v>
      </c>
      <c r="Q73" s="19">
        <v>732</v>
      </c>
      <c r="R73" s="19">
        <v>61.740000000000101</v>
      </c>
      <c r="S73" s="19">
        <v>0.110843806104129</v>
      </c>
    </row>
    <row r="74" spans="1:20" ht="17.25" customHeight="1">
      <c r="A74" s="24"/>
      <c r="B74" s="24"/>
      <c r="C74" s="2" t="s">
        <v>42</v>
      </c>
      <c r="D74" s="10">
        <v>632.88999999999999</v>
      </c>
      <c r="E74" s="10">
        <v>105.083333333333</v>
      </c>
      <c r="F74" s="10">
        <v>677.51999999999998</v>
      </c>
      <c r="G74" s="11" t="str">
        <f>C74</f>
        <v>(550) Operating Expenses</v>
      </c>
      <c r="H74" s="10">
        <v>2443</v>
      </c>
      <c r="I74" s="12">
        <v>-527.80666666666696</v>
      </c>
      <c r="J74" s="12">
        <v>-5.0227438540840597</v>
      </c>
      <c r="K74" s="10">
        <v>908.14999999999998</v>
      </c>
      <c r="L74" s="10">
        <v>847.25</v>
      </c>
      <c r="M74" s="10">
        <f>L74-K74</f>
        <v>-60.899999999999977</v>
      </c>
      <c r="N74" s="13">
        <f>IF(L74&lt;&gt;0,IF(M74&lt;&gt;0,(IF(M74&lt;0,IF(L74&lt;0,(M74/L74)*(-1),M74/ABS(L74)),M74/ABS(L74))),0),IF(M74=0,0,(IF(M74&gt;0,1,-1))))</f>
        <v>-0.071879610504573588</v>
      </c>
      <c r="O74" s="10">
        <v>1268.9200000000001</v>
      </c>
      <c r="P74" s="10">
        <f>H74-K74</f>
        <v>1534.8499999999999</v>
      </c>
      <c r="Q74" s="14">
        <v>2443</v>
      </c>
      <c r="R74" s="14">
        <v>-60.899999999999899</v>
      </c>
      <c r="S74" s="14">
        <v>-0.071879610504573394</v>
      </c>
      <c r="T74" s="42"/>
    </row>
    <row r="75" spans="1:20" ht="16.5" customHeight="1">
      <c r="A75" s="4"/>
      <c r="B75" s="4"/>
      <c r="C75" s="3"/>
      <c r="D75" s="15"/>
      <c r="E75" s="15"/>
      <c r="F75" s="15"/>
      <c r="G75" s="16"/>
      <c r="H75" s="15"/>
      <c r="I75" s="17"/>
      <c r="J75" s="17"/>
      <c r="K75" s="15"/>
      <c r="L75" s="15"/>
      <c r="M75" s="15"/>
      <c r="N75" s="8"/>
      <c r="O75" s="15"/>
      <c r="P75" s="15"/>
      <c r="T75" s="6"/>
    </row>
    <row r="76" spans="1:20" ht="17.25" customHeight="1">
      <c r="A76" s="24"/>
      <c r="B76" s="24"/>
      <c r="C76" s="2" t="s">
        <v>43</v>
      </c>
      <c r="D76" s="10">
        <v>88221.759999999995</v>
      </c>
      <c r="E76" s="10">
        <v>21005.3007971808</v>
      </c>
      <c r="F76" s="10">
        <v>23348.919999999998</v>
      </c>
      <c r="G76" s="11" t="s">
        <v>70</v>
      </c>
      <c r="H76" s="10">
        <v>326040.11554948398</v>
      </c>
      <c r="I76" s="12">
        <v>-67216.459202819198</v>
      </c>
      <c r="J76" s="12">
        <v>-3.19997603708872</v>
      </c>
      <c r="K76" s="10">
        <v>127447.67999999999</v>
      </c>
      <c r="L76" s="10">
        <v>64498.304931401501</v>
      </c>
      <c r="M76" s="10">
        <f>L76-K76</f>
        <v>-62949.375068598492</v>
      </c>
      <c r="N76" s="13">
        <f>IF(L76&lt;&gt;0,IF(M76&lt;&gt;0,(IF(M76&lt;0,IF(L76&lt;0,(M76/L76)*(-1),M76/ABS(L76)),M76/ABS(L76))),0),IF(M76=0,0,(IF(M76&gt;0,1,-1))))</f>
        <v>-0.97598495240378169</v>
      </c>
      <c r="O76" s="10">
        <v>69392.779999999999</v>
      </c>
      <c r="P76" s="10">
        <f>H76-K76</f>
        <v>198592.43554948398</v>
      </c>
      <c r="Q76" s="14">
        <v>326040.11554948398</v>
      </c>
      <c r="R76" s="14">
        <v>-62949.3750685985</v>
      </c>
      <c r="S76" s="14">
        <v>-0.97598495240378103</v>
      </c>
      <c r="T76" s="42"/>
    </row>
    <row r="77" spans="1:20" ht="16.5" customHeight="1">
      <c r="A77" s="4"/>
      <c r="B77" s="4"/>
      <c r="C77" s="3"/>
      <c r="D77" s="15"/>
      <c r="E77" s="15"/>
      <c r="F77" s="15"/>
      <c r="G77" s="16"/>
      <c r="H77" s="15"/>
      <c r="I77" s="17"/>
      <c r="J77" s="17"/>
      <c r="K77" s="15"/>
      <c r="L77" s="15"/>
      <c r="M77" s="15"/>
      <c r="N77" s="8"/>
      <c r="O77" s="15"/>
      <c r="P77" s="15"/>
      <c r="T77" s="6"/>
    </row>
    <row r="78" spans="1:20" ht="16.5" customHeight="1">
      <c r="A78" s="4"/>
      <c r="B78" s="4"/>
      <c r="C78" s="3" t="s">
        <v>44</v>
      </c>
      <c r="D78" s="15">
        <v>613.60000000000002</v>
      </c>
      <c r="E78" s="15">
        <v>400</v>
      </c>
      <c r="F78" s="15">
        <v>295</v>
      </c>
      <c r="G78" s="16" t="str">
        <f>C78</f>
        <v>(5901) IUT/CPU</v>
      </c>
      <c r="H78" s="15">
        <v>400</v>
      </c>
      <c r="I78" s="17">
        <v>-213.59999999999999</v>
      </c>
      <c r="J78" s="17">
        <v>-0.53400000000000003</v>
      </c>
      <c r="K78" s="15">
        <v>697.97000000000003</v>
      </c>
      <c r="L78" s="15">
        <v>400</v>
      </c>
      <c r="M78" s="15">
        <f>L78-K78</f>
        <v>-297.97000000000003</v>
      </c>
      <c r="N78" s="18">
        <f>IF(L78&lt;&gt;0,IF(M78&lt;&gt;0,(IF(M78&lt;0,IF(L78&lt;0,(M78/L78)*(-1),M78/ABS(L78)),M78/ABS(L78))),0),IF(M78=0,0,(IF(M78&gt;0,1,-1))))</f>
        <v>-0.74492500000000006</v>
      </c>
      <c r="O78" s="15">
        <v>870</v>
      </c>
      <c r="P78" s="15">
        <f>H78-K78</f>
        <v>-297.97000000000003</v>
      </c>
      <c r="Q78" s="19">
        <v>400</v>
      </c>
      <c r="R78" s="19">
        <v>-297.97000000000003</v>
      </c>
      <c r="S78" s="19">
        <v>-0.74492499999999995</v>
      </c>
      <c r="T78" s="6"/>
    </row>
    <row r="79" spans="1:20" ht="16.5" customHeight="1">
      <c r="C79" s="3" t="s">
        <v>45</v>
      </c>
      <c r="D79" s="15">
        <v>0</v>
      </c>
      <c r="E79" s="15">
        <v>0</v>
      </c>
      <c r="F79" s="15">
        <v>0</v>
      </c>
      <c r="G79" s="16" t="str">
        <f>C79</f>
        <v>(5904) TRANSFER TO/FROM ENDOWMENT</v>
      </c>
      <c r="H79" s="15">
        <v>-8419</v>
      </c>
      <c r="I79" s="17">
        <v>0</v>
      </c>
      <c r="J79" s="17">
        <v>0</v>
      </c>
      <c r="K79" s="15">
        <v>0</v>
      </c>
      <c r="L79" s="15">
        <v>0</v>
      </c>
      <c r="M79" s="15">
        <f>L79-K79</f>
        <v>0</v>
      </c>
      <c r="N79" s="18">
        <f>IF(L79&lt;&gt;0,IF(M79&lt;&gt;0,(IF(M79&lt;0,IF(L79&lt;0,(M79/L79)*(-1),M79/ABS(L79)),M79/ABS(L79))),0),IF(M79=0,0,(IF(M79&gt;0,1,-1))))</f>
        <v>0</v>
      </c>
      <c r="O79" s="15">
        <v>0</v>
      </c>
      <c r="P79" s="15">
        <f>H79-K79</f>
        <v>-8419</v>
      </c>
      <c r="Q79" s="19">
        <v>-8419</v>
      </c>
      <c r="R79" s="19">
        <v>0</v>
      </c>
      <c r="S79" s="19">
        <v>0</v>
      </c>
    </row>
    <row r="80" spans="1:20" ht="16.5" customHeight="1">
      <c r="C80" s="3" t="s">
        <v>46</v>
      </c>
      <c r="D80" s="15">
        <v>0.059999999999999998</v>
      </c>
      <c r="E80" s="15">
        <v>4.1666666666666696</v>
      </c>
      <c r="F80" s="15">
        <v>0.26000000000000001</v>
      </c>
      <c r="G80" s="16" t="str">
        <f>C80</f>
        <v>(5905) IUT/TELEPHONE</v>
      </c>
      <c r="H80" s="15">
        <v>50.000000000000099</v>
      </c>
      <c r="I80" s="17">
        <v>4.10666666666667</v>
      </c>
      <c r="J80" s="17">
        <v>0.98560000000000003</v>
      </c>
      <c r="K80" s="15">
        <v>0.42999999999999999</v>
      </c>
      <c r="L80" s="15">
        <v>12.5</v>
      </c>
      <c r="M80" s="15">
        <f>L80-K80</f>
        <v>12.07</v>
      </c>
      <c r="N80" s="18">
        <f>IF(L80&lt;&gt;0,IF(M80&lt;&gt;0,(IF(M80&lt;0,IF(L80&lt;0,(M80/L80)*(-1),M80/ABS(L80)),M80/ABS(L80))),0),IF(M80=0,0,(IF(M80&gt;0,1,-1))))</f>
        <v>0.96560000000000001</v>
      </c>
      <c r="O80" s="15">
        <v>1.8899999999999999</v>
      </c>
      <c r="P80" s="15">
        <f>H80-K80</f>
        <v>49.5700000000001</v>
      </c>
      <c r="Q80" s="19">
        <v>50.000000000000099</v>
      </c>
      <c r="R80" s="19">
        <v>12.07</v>
      </c>
      <c r="S80" s="19">
        <v>0.96560000000000001</v>
      </c>
    </row>
    <row r="81" spans="1:20" ht="16.5" customHeight="1">
      <c r="C81" s="3" t="s">
        <v>47</v>
      </c>
      <c r="D81" s="15">
        <v>0</v>
      </c>
      <c r="E81" s="15">
        <v>25</v>
      </c>
      <c r="F81" s="15">
        <v>98.200000000000003</v>
      </c>
      <c r="G81" s="16" t="str">
        <f>C81</f>
        <v>(5909) IUT/DIST CTR</v>
      </c>
      <c r="H81" s="15">
        <v>25</v>
      </c>
      <c r="I81" s="17">
        <v>25</v>
      </c>
      <c r="J81" s="17">
        <v>1</v>
      </c>
      <c r="K81" s="15">
        <v>3.75</v>
      </c>
      <c r="L81" s="15">
        <v>25</v>
      </c>
      <c r="M81" s="15">
        <f>L81-K81</f>
        <v>21.25</v>
      </c>
      <c r="N81" s="18">
        <f>IF(L81&lt;&gt;0,IF(M81&lt;&gt;0,(IF(M81&lt;0,IF(L81&lt;0,(M81/L81)*(-1),M81/ABS(L81)),M81/ABS(L81))),0),IF(M81=0,0,(IF(M81&gt;0,1,-1))))</f>
        <v>0.84999999999999998</v>
      </c>
      <c r="O81" s="15">
        <v>98.200000000000003</v>
      </c>
      <c r="P81" s="15">
        <f>H81-K81</f>
        <v>21.25</v>
      </c>
      <c r="Q81" s="19">
        <v>25</v>
      </c>
      <c r="R81" s="19">
        <v>21.25</v>
      </c>
      <c r="S81" s="19">
        <v>0.84999999999999998</v>
      </c>
    </row>
    <row r="82" spans="1:20" ht="16.5" customHeight="1">
      <c r="C82" s="3" t="s">
        <v>48</v>
      </c>
      <c r="D82" s="15">
        <v>0.75</v>
      </c>
      <c r="E82" s="15">
        <v>25</v>
      </c>
      <c r="F82" s="15">
        <v>27.23</v>
      </c>
      <c r="G82" s="16" t="str">
        <f>C82</f>
        <v>(5910) IUT/REPRO CTR</v>
      </c>
      <c r="H82" s="15">
        <v>825</v>
      </c>
      <c r="I82" s="17">
        <v>24.25</v>
      </c>
      <c r="J82" s="17">
        <v>0.96999999999999997</v>
      </c>
      <c r="K82" s="15">
        <v>2.0600000000000001</v>
      </c>
      <c r="L82" s="15">
        <v>75</v>
      </c>
      <c r="M82" s="15">
        <f>L82-K82</f>
        <v>72.939999999999998</v>
      </c>
      <c r="N82" s="18">
        <f>IF(L82&lt;&gt;0,IF(M82&lt;&gt;0,(IF(M82&lt;0,IF(L82&lt;0,(M82/L82)*(-1),M82/ABS(L82)),M82/ABS(L82))),0),IF(M82=0,0,(IF(M82&gt;0,1,-1))))</f>
        <v>0.97253333333333325</v>
      </c>
      <c r="O82" s="15">
        <v>103.95</v>
      </c>
      <c r="P82" s="15">
        <f>H82-K82</f>
        <v>822.94000000000005</v>
      </c>
      <c r="Q82" s="19">
        <v>825</v>
      </c>
      <c r="R82" s="19">
        <v>72.939999999999998</v>
      </c>
      <c r="S82" s="19">
        <v>0.97253333333333303</v>
      </c>
    </row>
    <row r="83" spans="1:20" ht="16.5" customHeight="1">
      <c r="C83" s="3" t="s">
        <v>49</v>
      </c>
      <c r="D83" s="15">
        <v>845.67999999999995</v>
      </c>
      <c r="E83" s="15">
        <v>0</v>
      </c>
      <c r="F83" s="15">
        <v>0</v>
      </c>
      <c r="G83" s="16" t="str">
        <f>C83</f>
        <v>(5912) IUT-Copyediting/Proofreading</v>
      </c>
      <c r="H83" s="15">
        <v>3000</v>
      </c>
      <c r="I83" s="17">
        <v>-845.67999999999995</v>
      </c>
      <c r="J83" s="17">
        <v>0</v>
      </c>
      <c r="K83" s="15">
        <v>845.67999999999995</v>
      </c>
      <c r="L83" s="15">
        <v>750</v>
      </c>
      <c r="M83" s="15">
        <f>L83-K83</f>
        <v>-95.67999999999995</v>
      </c>
      <c r="N83" s="18">
        <f>IF(L83&lt;&gt;0,IF(M83&lt;&gt;0,(IF(M83&lt;0,IF(L83&lt;0,(M83/L83)*(-1),M83/ABS(L83)),M83/ABS(L83))),0),IF(M83=0,0,(IF(M83&gt;0,1,-1))))</f>
        <v>-0.12757333333333326</v>
      </c>
      <c r="O83" s="15">
        <v>0</v>
      </c>
      <c r="P83" s="15">
        <f>H83-K83</f>
        <v>2154.3200000000002</v>
      </c>
      <c r="Q83" s="19">
        <v>3000</v>
      </c>
      <c r="R83" s="19">
        <v>-95.680000000000007</v>
      </c>
      <c r="S83" s="19">
        <v>-0.12757333333333301</v>
      </c>
    </row>
    <row r="84" spans="1:20" ht="16.5" customHeight="1">
      <c r="C84" s="3" t="s">
        <v>50</v>
      </c>
      <c r="D84" s="15">
        <v>1799.02</v>
      </c>
      <c r="E84" s="15">
        <v>1720.25</v>
      </c>
      <c r="F84" s="15">
        <v>2388.6100000000001</v>
      </c>
      <c r="G84" s="16" t="str">
        <f>C84</f>
        <v>(5940) IUT/REGISTRATION PROCESSING</v>
      </c>
      <c r="H84" s="15">
        <v>3857</v>
      </c>
      <c r="I84" s="17">
        <v>-78.769999999999996</v>
      </c>
      <c r="J84" s="17">
        <v>-0.045789856125563098</v>
      </c>
      <c r="K84" s="15">
        <v>1871.1700000000001</v>
      </c>
      <c r="L84" s="15">
        <v>2108.75</v>
      </c>
      <c r="M84" s="15">
        <f>L84-K84</f>
        <v>237.57999999999993</v>
      </c>
      <c r="N84" s="18">
        <f>IF(L84&lt;&gt;0,IF(M84&lt;&gt;0,(IF(M84&lt;0,IF(L84&lt;0,(M84/L84)*(-1),M84/ABS(L84)),M84/ABS(L84))),0),IF(M84=0,0,(IF(M84&gt;0,1,-1))))</f>
        <v>0.11266390041493772</v>
      </c>
      <c r="O84" s="15">
        <v>2464.9099999999999</v>
      </c>
      <c r="P84" s="15">
        <f>H84-K84</f>
        <v>1985.8299999999999</v>
      </c>
      <c r="Q84" s="19">
        <v>3857</v>
      </c>
      <c r="R84" s="19">
        <v>237.58000000000001</v>
      </c>
      <c r="S84" s="19">
        <v>0.112663900414938</v>
      </c>
    </row>
    <row r="85" spans="1:20" ht="13.5" hidden="1">
      <c r="A85" s="4"/>
      <c r="B85" s="4"/>
      <c r="C85" s="3" t="s">
        <v>51</v>
      </c>
      <c r="D85" s="15">
        <v>3259.1100000000001</v>
      </c>
      <c r="E85" s="15">
        <v>2174.4166666666702</v>
      </c>
      <c r="F85" s="15">
        <v>2809.3000000000002</v>
      </c>
      <c r="G85" s="16" t="str">
        <f>C85</f>
        <v>(590) IUT</v>
      </c>
      <c r="H85" s="15">
        <v>-262</v>
      </c>
      <c r="I85" s="17">
        <v>-1084.69333333333</v>
      </c>
      <c r="J85" s="17">
        <v>-0.49884336795309098</v>
      </c>
      <c r="K85" s="15">
        <v>3421.0599999999999</v>
      </c>
      <c r="L85" s="15">
        <v>3371.25</v>
      </c>
      <c r="M85" s="15">
        <f>L85-K85</f>
        <v>-49.809999999999945</v>
      </c>
      <c r="N85" s="18">
        <f>IF(L85&lt;&gt;0,IF(M85&lt;&gt;0,(IF(M85&lt;0,IF(L85&lt;0,(M85/L85)*(-1),M85/ABS(L85)),M85/ABS(L85))),0),IF(M85=0,0,(IF(M85&gt;0,1,-1))))</f>
        <v>-0.0147749351130886</v>
      </c>
      <c r="O85" s="15">
        <v>3538.9499999999998</v>
      </c>
      <c r="P85" s="15">
        <f>H85-K85</f>
        <v>-3683.0599999999999</v>
      </c>
      <c r="Q85" s="19">
        <v>-262</v>
      </c>
      <c r="R85" s="19">
        <v>-49.809999999999498</v>
      </c>
      <c r="S85" s="19">
        <v>-0.0147749351130885</v>
      </c>
      <c r="T85" s="6"/>
    </row>
    <row r="86" spans="1:20" ht="16.5" customHeight="1">
      <c r="A86" s="4"/>
      <c r="B86" s="4"/>
      <c r="C86" s="3"/>
      <c r="D86" s="15"/>
      <c r="E86" s="15"/>
      <c r="F86" s="15"/>
      <c r="G86" s="16"/>
      <c r="H86" s="15"/>
      <c r="I86" s="17"/>
      <c r="J86" s="17"/>
      <c r="K86" s="15"/>
      <c r="L86" s="15"/>
      <c r="M86" s="15"/>
      <c r="N86" s="8"/>
      <c r="O86" s="15"/>
      <c r="P86" s="15"/>
      <c r="T86" s="6"/>
    </row>
    <row r="87" spans="1:20" ht="16.5" customHeight="1">
      <c r="A87" s="24"/>
      <c r="B87" s="24"/>
      <c r="C87" s="2" t="s">
        <v>52</v>
      </c>
      <c r="D87" s="10">
        <v>3259.1100000000001</v>
      </c>
      <c r="E87" s="10">
        <v>2174.4166666666702</v>
      </c>
      <c r="F87" s="10">
        <v>2809.3000000000002</v>
      </c>
      <c r="G87" s="11" t="str">
        <f>C87</f>
        <v>(52) Total Indirect Expenses</v>
      </c>
      <c r="H87" s="10">
        <v>-262</v>
      </c>
      <c r="I87" s="12">
        <v>-1084.69333333333</v>
      </c>
      <c r="J87" s="12">
        <v>-0.49884336795309098</v>
      </c>
      <c r="K87" s="10">
        <v>3421.0599999999999</v>
      </c>
      <c r="L87" s="10">
        <v>3371.25</v>
      </c>
      <c r="M87" s="10">
        <f>L87-K87</f>
        <v>-49.809999999999945</v>
      </c>
      <c r="N87" s="13">
        <f>IF(L87&lt;&gt;0,IF(M87&lt;&gt;0,(IF(M87&lt;0,IF(L87&lt;0,(M87/L87)*(-1),M87/ABS(L87)),M87/ABS(L87))),0),IF(M87=0,0,(IF(M87&gt;0,1,-1))))</f>
        <v>-0.0147749351130886</v>
      </c>
      <c r="O87" s="10">
        <v>3538.9499999999998</v>
      </c>
      <c r="P87" s="10">
        <f>H87-K87</f>
        <v>-3683.0599999999999</v>
      </c>
      <c r="Q87" s="14">
        <v>-262</v>
      </c>
      <c r="R87" s="14">
        <v>-49.809999999999498</v>
      </c>
      <c r="S87" s="14">
        <v>-0.0147749351130885</v>
      </c>
      <c r="T87" s="42"/>
    </row>
    <row r="88" spans="1:20" ht="16.5" customHeight="1">
      <c r="A88" s="4"/>
      <c r="B88" s="4"/>
      <c r="C88" s="3"/>
      <c r="D88" s="15"/>
      <c r="E88" s="15"/>
      <c r="F88" s="15"/>
      <c r="G88" s="16"/>
      <c r="H88" s="15"/>
      <c r="I88" s="17"/>
      <c r="J88" s="17"/>
      <c r="K88" s="15"/>
      <c r="L88" s="15"/>
      <c r="M88" s="15"/>
      <c r="N88" s="8"/>
      <c r="O88" s="15"/>
      <c r="P88" s="15"/>
      <c r="T88" s="6"/>
    </row>
    <row r="89" spans="1:20" ht="17.25" customHeight="1">
      <c r="A89" s="24"/>
      <c r="B89" s="24"/>
      <c r="C89" s="2" t="s">
        <v>53</v>
      </c>
      <c r="D89" s="10">
        <v>91480.869999999995</v>
      </c>
      <c r="E89" s="10">
        <v>23179.717463847501</v>
      </c>
      <c r="F89" s="10">
        <v>26158.220000000001</v>
      </c>
      <c r="G89" s="11" t="s">
        <v>71</v>
      </c>
      <c r="H89" s="10">
        <v>325778.11554948398</v>
      </c>
      <c r="I89" s="12">
        <v>-68301.152536152498</v>
      </c>
      <c r="J89" s="12">
        <v>-2.9465912448104299</v>
      </c>
      <c r="K89" s="10">
        <v>130868.74000000001</v>
      </c>
      <c r="L89" s="10">
        <v>67869.554931401493</v>
      </c>
      <c r="M89" s="10">
        <f>L89-K89</f>
        <v>-62999.185068598512</v>
      </c>
      <c r="N89" s="13">
        <f>IF(L89&lt;&gt;0,IF(M89&lt;&gt;0,(IF(M89&lt;0,IF(L89&lt;0,(M89/L89)*(-1),M89/ABS(L89)),M89/ABS(L89))),0),IF(M89=0,0,(IF(M89&gt;0,1,-1))))</f>
        <v>-0.92823925443852306</v>
      </c>
      <c r="O89" s="10">
        <v>72931.729999999996</v>
      </c>
      <c r="P89" s="10">
        <f>H89-K89</f>
        <v>194909.37554948399</v>
      </c>
      <c r="Q89" s="14">
        <v>325778.11554948398</v>
      </c>
      <c r="R89" s="14">
        <v>-62999.185068598497</v>
      </c>
      <c r="S89" s="14">
        <v>-0.92823925443852195</v>
      </c>
      <c r="T89" s="42"/>
    </row>
    <row r="90" spans="1:20" ht="16.5" customHeight="1">
      <c r="A90" s="4"/>
      <c r="B90" s="4"/>
      <c r="C90" s="3"/>
      <c r="D90" s="15"/>
      <c r="E90" s="15"/>
      <c r="F90" s="15"/>
      <c r="G90" s="16"/>
      <c r="H90" s="15"/>
      <c r="I90" s="17"/>
      <c r="J90" s="17"/>
      <c r="K90" s="15"/>
      <c r="L90" s="15"/>
      <c r="M90" s="15"/>
      <c r="N90" s="8"/>
      <c r="O90" s="15"/>
      <c r="P90" s="15"/>
      <c r="T90" s="6"/>
    </row>
    <row r="91" spans="1:20" ht="17.25" customHeight="1">
      <c r="A91" s="24"/>
      <c r="B91" s="24"/>
      <c r="C91" s="2" t="s">
        <v>54</v>
      </c>
      <c r="D91" s="10">
        <v>4752.0900000000001</v>
      </c>
      <c r="E91" s="10">
        <v>107303.61586948601</v>
      </c>
      <c r="F91" s="10">
        <v>100407.98</v>
      </c>
      <c r="G91" s="11" t="s">
        <v>72</v>
      </c>
      <c r="H91" s="10">
        <v>3571.8844505156499</v>
      </c>
      <c r="I91" s="12">
        <v>102551.52586948599</v>
      </c>
      <c r="J91" s="12">
        <v>0.95571360795725702</v>
      </c>
      <c r="K91" s="10">
        <v>3231.48</v>
      </c>
      <c r="L91" s="10">
        <v>94580.445068598405</v>
      </c>
      <c r="M91" s="10">
        <f>K91-L91</f>
        <v>-91348.965068598409</v>
      </c>
      <c r="N91" s="13">
        <f>IF(L91&lt;&gt;0,IF(M91&lt;&gt;0,(IF(M91&lt;0,IF(L91&lt;0,(M91/L91)*(-1),M91/ABS(L91)),M91/ABS(L91))),0),IF(M91=0,0,(IF(M91&gt;0,1,-1))))</f>
        <v>-0.96583352935528877</v>
      </c>
      <c r="O91" s="10">
        <v>85993.410000000003</v>
      </c>
      <c r="P91" s="10">
        <f>H91-K91</f>
        <v>340.40445051564984</v>
      </c>
      <c r="Q91" s="14">
        <v>3571.8844505156499</v>
      </c>
      <c r="R91" s="14">
        <v>91348.965068598394</v>
      </c>
      <c r="S91" s="14">
        <v>0.96583352935528899</v>
      </c>
      <c r="T91" s="42"/>
    </row>
    <row r="92" spans="1:20" ht="16.5" customHeight="1">
      <c r="A92" s="4"/>
      <c r="B92" s="4"/>
      <c r="C92" s="3"/>
      <c r="D92" s="15"/>
      <c r="E92" s="15"/>
      <c r="F92" s="15"/>
      <c r="G92" s="16"/>
      <c r="H92" s="15"/>
      <c r="I92" s="17"/>
      <c r="J92" s="17"/>
      <c r="K92" s="15"/>
      <c r="L92" s="15"/>
      <c r="M92" s="15"/>
      <c r="N92" s="8"/>
      <c r="O92" s="15"/>
      <c r="P92" s="15"/>
      <c r="T92" s="6"/>
    </row>
    <row r="93" spans="1:20" ht="16.5" customHeight="1">
      <c r="A93" s="4"/>
      <c r="B93" s="4"/>
      <c r="C93" s="3" t="s">
        <v>55</v>
      </c>
      <c r="D93" s="15">
        <v>21465.66</v>
      </c>
      <c r="E93" s="15">
        <v>28143.583333333299</v>
      </c>
      <c r="F93" s="15">
        <v>28603.880000000001</v>
      </c>
      <c r="G93" s="16" t="str">
        <f>C93</f>
        <v>(5911) IUT/OVERHEAD</v>
      </c>
      <c r="H93" s="15">
        <v>34968</v>
      </c>
      <c r="I93" s="17">
        <v>6677.9233333333405</v>
      </c>
      <c r="J93" s="17">
        <v>0.237280493185244</v>
      </c>
      <c r="K93" s="15">
        <v>22774.77</v>
      </c>
      <c r="L93" s="15">
        <v>29044.75</v>
      </c>
      <c r="M93" s="15">
        <f>L93-K93</f>
        <v>6269.9799999999996</v>
      </c>
      <c r="N93" s="18">
        <f>IF(L93&lt;&gt;0,IF(M93&lt;&gt;0,(IF(M93&lt;0,IF(L93&lt;0,(M93/L93)*(-1),M93/ABS(L93)),M93/ABS(L93))),0),IF(M93=0,0,(IF(M93&gt;0,1,-1))))</f>
        <v>0.21587309238330507</v>
      </c>
      <c r="O93" s="15">
        <v>29015.849999999999</v>
      </c>
      <c r="P93" s="15">
        <f>H93-K93</f>
        <v>12193.23</v>
      </c>
      <c r="Q93" s="19">
        <v>34968</v>
      </c>
      <c r="R93" s="19">
        <v>6269.9799999999996</v>
      </c>
      <c r="S93" s="19">
        <v>0.21587309238330499</v>
      </c>
      <c r="T93" s="6"/>
    </row>
    <row r="94" spans="1:20" ht="17.25" customHeight="1">
      <c r="A94" s="24"/>
      <c r="B94" s="24"/>
      <c r="C94" s="2" t="s">
        <v>56</v>
      </c>
      <c r="D94" s="10">
        <v>21465.66</v>
      </c>
      <c r="E94" s="10">
        <v>28143.583333333299</v>
      </c>
      <c r="F94" s="10">
        <v>28603.880000000001</v>
      </c>
      <c r="G94" s="11" t="str">
        <f>C94</f>
        <v>(OH&amp;TX) TOTAL OVERHEAD /TAXES</v>
      </c>
      <c r="H94" s="10">
        <v>34968</v>
      </c>
      <c r="I94" s="12">
        <v>6677.9233333333405</v>
      </c>
      <c r="J94" s="12">
        <v>0.237280493185244</v>
      </c>
      <c r="K94" s="10">
        <v>22774.77</v>
      </c>
      <c r="L94" s="10">
        <v>29044.75</v>
      </c>
      <c r="M94" s="10">
        <f>L94-K94</f>
        <v>6269.9799999999996</v>
      </c>
      <c r="N94" s="13">
        <f>IF(L94&lt;&gt;0,IF(M94&lt;&gt;0,(IF(M94&lt;0,IF(L94&lt;0,(M94/L94)*(-1),M94/ABS(L94)),M94/ABS(L94))),0),IF(M94=0,0,(IF(M94&gt;0,1,-1))))</f>
        <v>0.21587309238330507</v>
      </c>
      <c r="O94" s="10">
        <v>29015.849999999999</v>
      </c>
      <c r="P94" s="10">
        <f>H94-K94</f>
        <v>12193.23</v>
      </c>
      <c r="Q94" s="14">
        <v>34968</v>
      </c>
      <c r="R94" s="14">
        <v>6269.9799999999996</v>
      </c>
      <c r="S94" s="14">
        <v>0.21587309238330499</v>
      </c>
      <c r="T94" s="42"/>
    </row>
    <row r="95" spans="1:20" ht="16.5" customHeight="1">
      <c r="A95" s="4"/>
      <c r="B95" s="4"/>
      <c r="C95" s="3"/>
      <c r="D95" s="15"/>
      <c r="E95" s="15"/>
      <c r="F95" s="15"/>
      <c r="G95" s="16"/>
      <c r="H95" s="15"/>
      <c r="I95" s="17"/>
      <c r="J95" s="17"/>
      <c r="K95" s="15"/>
      <c r="L95" s="15"/>
      <c r="M95" s="15"/>
      <c r="N95" s="8"/>
      <c r="O95" s="15"/>
      <c r="P95" s="15"/>
      <c r="T95" s="6"/>
    </row>
    <row r="96" spans="1:20" ht="17.25" customHeight="1">
      <c r="A96" s="24"/>
      <c r="B96" s="24"/>
      <c r="C96" s="2" t="s">
        <v>57</v>
      </c>
      <c r="D96" s="10">
        <v>112946.53</v>
      </c>
      <c r="E96" s="10">
        <v>51323.300797180797</v>
      </c>
      <c r="F96" s="10">
        <v>54762.099999999999</v>
      </c>
      <c r="G96" s="11" t="s">
        <v>73</v>
      </c>
      <c r="H96" s="10">
        <v>360746.11554948398</v>
      </c>
      <c r="I96" s="12">
        <v>-61623.229202819202</v>
      </c>
      <c r="J96" s="12">
        <v>-1.2006871780585899</v>
      </c>
      <c r="K96" s="10">
        <v>153643.51000000001</v>
      </c>
      <c r="L96" s="10">
        <v>96914.304931401493</v>
      </c>
      <c r="M96" s="10">
        <f>L96-K96</f>
        <v>-56729.205068598516</v>
      </c>
      <c r="N96" s="13">
        <f>IF(L96&lt;&gt;0,IF(M96&lt;&gt;0,(IF(M96&lt;0,IF(L96&lt;0,(M96/L96)*(-1),M96/ABS(L96)),M96/ABS(L96))),0),IF(M96=0,0,(IF(M96&gt;0,1,-1))))</f>
        <v>-0.58535429943755923</v>
      </c>
      <c r="O96" s="10">
        <v>101947.58</v>
      </c>
      <c r="P96" s="10">
        <f>H96-K96</f>
        <v>207102.60554948397</v>
      </c>
      <c r="Q96" s="20">
        <v>360746.11554948398</v>
      </c>
      <c r="R96" s="20">
        <v>-56729.205068598501</v>
      </c>
      <c r="S96" s="20">
        <v>-0.58535429943755901</v>
      </c>
      <c r="T96" s="42"/>
    </row>
    <row r="97" spans="1:20" ht="16.5" customHeight="1">
      <c r="A97" s="4"/>
      <c r="B97" s="4"/>
      <c r="C97" s="3"/>
      <c r="D97" s="15"/>
      <c r="E97" s="15"/>
      <c r="F97" s="15"/>
      <c r="G97" s="16"/>
      <c r="H97" s="15"/>
      <c r="I97" s="17"/>
      <c r="J97" s="17"/>
      <c r="K97" s="15"/>
      <c r="L97" s="15"/>
      <c r="M97" s="15"/>
      <c r="N97" s="8"/>
      <c r="O97" s="15"/>
      <c r="P97" s="15"/>
      <c r="T97" s="6"/>
    </row>
    <row r="98" spans="1:20" ht="17.25" customHeight="1">
      <c r="A98" s="24"/>
      <c r="B98" s="24"/>
      <c r="C98" s="4" t="s">
        <v>58</v>
      </c>
      <c r="D98" s="10">
        <v>-16713.57</v>
      </c>
      <c r="E98" s="10">
        <v>79160.032536152503</v>
      </c>
      <c r="F98" s="10">
        <v>71804.100000000006</v>
      </c>
      <c r="G98" s="11" t="s">
        <v>74</v>
      </c>
      <c r="H98" s="10">
        <v>-31396.115549484399</v>
      </c>
      <c r="I98" s="12">
        <v>95873.602536152495</v>
      </c>
      <c r="J98" s="12">
        <v>1.2111364720873099</v>
      </c>
      <c r="K98" s="10">
        <v>-19543.290000000001</v>
      </c>
      <c r="L98" s="10">
        <v>65535.695068598303</v>
      </c>
      <c r="M98" s="10">
        <f>K98-L98</f>
        <v>-85078.985068598296</v>
      </c>
      <c r="N98" s="13">
        <f>IF(L98&lt;&gt;0,IF(M98&lt;&gt;0,(IF(M98&lt;0,IF(L98&lt;0,(M98/L98)*(-1),M98/ABS(L98)),M98/ABS(L98))),0),IF(M98=0,0,(IF(M98&gt;0,1,-1))))</f>
        <v>-1.2982083272260012</v>
      </c>
      <c r="O98" s="10">
        <v>56977.559999999998</v>
      </c>
      <c r="P98" s="10">
        <f>H98-K98</f>
        <v>-11852.825549484398</v>
      </c>
      <c r="Q98" s="21">
        <v>-31396.115549484399</v>
      </c>
      <c r="R98" s="21">
        <v>85078.985068598398</v>
      </c>
      <c r="S98" s="21">
        <v>1.2982083272260001</v>
      </c>
      <c r="T98" s="42"/>
    </row>
    <row r="99" spans="1:20" ht="16.5" customHeight="1">
      <c r="A99" s="4"/>
      <c r="B99" s="4"/>
      <c r="C99" s="3"/>
      <c r="D99" s="15"/>
      <c r="E99" s="15"/>
      <c r="F99" s="15"/>
      <c r="G99" s="16"/>
      <c r="H99" s="15"/>
      <c r="I99" s="17"/>
      <c r="J99" s="17"/>
      <c r="K99" s="15"/>
      <c r="L99" s="15"/>
      <c r="M99" s="15"/>
      <c r="N99" s="8"/>
      <c r="O99" s="15"/>
      <c r="P99" s="15"/>
      <c r="T99" s="6"/>
    </row>
    <row r="100" spans="1:20" ht="13.5" customHeight="1">
      <c r="A100" s="6"/>
      <c r="B100" s="6"/>
      <c r="C100" s="4"/>
      <c r="D100" s="15"/>
      <c r="E100" s="15"/>
      <c r="F100" s="15"/>
      <c r="G100" s="16" t="s">
        <v>75</v>
      </c>
      <c r="H100" s="15"/>
      <c r="I100" s="17"/>
      <c r="J100" s="17"/>
      <c r="K100" s="15"/>
      <c r="L100" s="15"/>
      <c r="M100" s="15"/>
      <c r="N100" s="8"/>
      <c r="O100" s="15"/>
      <c r="P100" s="15"/>
      <c r="Q100" s="22"/>
      <c r="R100" s="22"/>
      <c r="S100" s="22"/>
      <c r="T100" s="6"/>
    </row>
    <row r="101" spans="3:19" ht="13.5" customHeight="1">
      <c r="C101" s="2" t="s">
        <v>59</v>
      </c>
      <c r="D101" s="10">
        <v>-16713.57</v>
      </c>
      <c r="E101" s="10">
        <v>79160.032536152503</v>
      </c>
      <c r="F101" s="10">
        <v>71804.100000000006</v>
      </c>
      <c r="G101" s="11" t="s">
        <v>76</v>
      </c>
      <c r="H101" s="10">
        <v>-31396.115549484399</v>
      </c>
      <c r="I101" s="12">
        <v>95873.602536152495</v>
      </c>
      <c r="J101" s="12">
        <v>1.2111364720873099</v>
      </c>
      <c r="K101" s="10">
        <v>-19543.290000000001</v>
      </c>
      <c r="L101" s="10">
        <v>65535.695068598303</v>
      </c>
      <c r="M101" s="10">
        <f>K101-L101</f>
        <v>-85078.985068598296</v>
      </c>
      <c r="N101" s="13">
        <f>IF(L101&lt;&gt;0,IF(M101&lt;&gt;0,(IF(M101&lt;0,IF(L101&lt;0,(M101/L101)*(-1),M101/ABS(L101)),M101/ABS(L101))),0),IF(M101=0,0,(IF(M101&gt;0,1,-1))))</f>
        <v>-1.2982083272260012</v>
      </c>
      <c r="O101" s="10">
        <v>56977.559999999998</v>
      </c>
      <c r="P101" s="10">
        <f>H101-K101</f>
        <v>-11852.825549484398</v>
      </c>
      <c r="Q101" s="20">
        <v>-31396.115549484399</v>
      </c>
      <c r="R101" s="20">
        <v>85078.985068598398</v>
      </c>
      <c r="S101" s="20">
        <v>1.2982083272260001</v>
      </c>
    </row>
    <row r="102" spans="3:19" ht="13.5" customHeight="1">
      <c r="C102" s="2" t="s">
        <v>60</v>
      </c>
      <c r="D102" s="10">
        <v>355113.48999999999</v>
      </c>
      <c r="E102" s="10">
        <v>79160.032536152503</v>
      </c>
      <c r="F102" s="10">
        <v>470394.15999999997</v>
      </c>
      <c r="G102" s="11" t="s">
        <v>77</v>
      </c>
      <c r="H102" s="10">
        <v>-31396.115549484399</v>
      </c>
      <c r="I102" s="12">
        <v>-275953.457463848</v>
      </c>
      <c r="J102" s="12">
        <v>-3.4860200106388199</v>
      </c>
      <c r="K102" s="10">
        <v>352283.77000000002</v>
      </c>
      <c r="L102" s="10">
        <v>65535.695068598303</v>
      </c>
      <c r="M102" s="10">
        <f>K102-L102</f>
        <v>286748.0749314017</v>
      </c>
      <c r="N102" s="13">
        <f>IF(L102&lt;&gt;0,IF(M102&lt;&gt;0,(IF(M102&lt;0,IF(L102&lt;0,(M102/L102)*(-1),M102/ABS(L102)),M102/ABS(L102))),0),IF(M102=0,0,(IF(M102&gt;0,1,-1))))</f>
        <v>4.375448747911399</v>
      </c>
      <c r="O102" s="10">
        <v>455567.62</v>
      </c>
      <c r="P102" s="10">
        <f>H102-K102</f>
        <v>-383679.8855494844</v>
      </c>
      <c r="Q102" s="20">
        <v>-31396.115549484399</v>
      </c>
      <c r="R102" s="20">
        <v>-286748.07493140199</v>
      </c>
      <c r="S102" s="20">
        <v>-4.3754487479113999</v>
      </c>
    </row>
    <row r="103" spans="1:20" ht="16.5" customHeight="1">
      <c r="A103" s="4"/>
      <c r="B103" s="4"/>
      <c r="C103" s="4"/>
      <c r="D103" s="6"/>
      <c r="E103" s="6"/>
      <c r="F103" s="6"/>
      <c r="G103" s="6"/>
      <c r="I103" s="4"/>
      <c r="J103" s="4"/>
      <c r="N103" s="8"/>
      <c r="O103" s="6"/>
      <c r="P103" s="6"/>
      <c r="T103" s="6"/>
    </row>
    <row r="104" spans="1:20" ht="16.5" customHeight="1">
      <c r="A104" s="4"/>
      <c r="B104" s="4"/>
      <c r="C104" s="4"/>
      <c r="D104" s="6"/>
      <c r="E104" s="6"/>
      <c r="F104" s="6"/>
      <c r="G104" s="6"/>
      <c r="I104" s="4"/>
      <c r="J104" s="4"/>
      <c r="N104" s="8"/>
      <c r="O104" s="6"/>
      <c r="P104" s="6"/>
      <c r="T104" s="6"/>
    </row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86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ASSOC-ADMINISTRATIVE: 412-0000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104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7.25" customHeight="1">
      <c r="A17" s="24"/>
      <c r="B17" s="24"/>
      <c r="C17" s="2" t="s">
        <v>0</v>
      </c>
      <c r="D17" s="10">
        <v>371827.06</v>
      </c>
      <c r="E17" s="10">
        <v>0</v>
      </c>
      <c r="F17" s="10">
        <v>398590.06</v>
      </c>
      <c r="G17" s="11" t="str">
        <f>C17</f>
        <v>(3000) BEGINNING NET ASSETS</v>
      </c>
      <c r="H17" s="10">
        <v>0</v>
      </c>
      <c r="I17" s="12">
        <v>-371827.06</v>
      </c>
      <c r="J17" s="12">
        <v>0</v>
      </c>
      <c r="K17" s="10">
        <v>371827.06</v>
      </c>
      <c r="L17" s="10">
        <v>0</v>
      </c>
      <c r="M17" s="10">
        <f>K17-L17</f>
        <v>371827.06</v>
      </c>
      <c r="N17" s="13">
        <f>IF(L17&lt;&gt;0,IF(M17&lt;&gt;0,(IF(M17&lt;0,IF(L17&lt;0,(M17/L17)*(-1),M17/ABS(L17)),M17/ABS(L17))),0),IF(M17=0,0,(IF(M17&gt;0,1,-1))))</f>
        <v>1</v>
      </c>
      <c r="O17" s="10">
        <v>398590.06</v>
      </c>
      <c r="P17" s="10">
        <f>H17-K17</f>
        <v>-371827.06</v>
      </c>
      <c r="Q17" s="14">
        <v>0</v>
      </c>
      <c r="R17" s="14">
        <v>-371827.06</v>
      </c>
      <c r="S17" s="14">
        <v>0</v>
      </c>
      <c r="T17" s="42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 t="s">
        <v>1</v>
      </c>
      <c r="D19" s="15">
        <v>10764.860000000001</v>
      </c>
      <c r="E19" s="15">
        <v>10583.333333333299</v>
      </c>
      <c r="F19" s="15">
        <v>11176</v>
      </c>
      <c r="G19" s="16" t="str">
        <f>C19</f>
        <v>(4000) DUES/PERSONAL</v>
      </c>
      <c r="H19" s="15">
        <v>127000</v>
      </c>
      <c r="I19" s="17">
        <v>-181.526666666701</v>
      </c>
      <c r="J19" s="17">
        <v>-0.017152125984255299</v>
      </c>
      <c r="K19" s="15">
        <v>32643.32</v>
      </c>
      <c r="L19" s="15">
        <v>31749.999999999902</v>
      </c>
      <c r="M19" s="15">
        <f>K19-L19</f>
        <v>893.32000000009793</v>
      </c>
      <c r="N19" s="18">
        <f>IF(L19&lt;&gt;0,IF(M19&lt;&gt;0,(IF(M19&lt;0,IF(L19&lt;0,(M19/L19)*(-1),M19/ABS(L19)),M19/ABS(L19))),0),IF(M19=0,0,(IF(M19&gt;0,1,-1))))</f>
        <v>0.028136062992129156</v>
      </c>
      <c r="O19" s="15">
        <v>34135.540000000001</v>
      </c>
      <c r="P19" s="15">
        <f>H19-K19</f>
        <v>94356.679999999993</v>
      </c>
      <c r="Q19" s="19">
        <v>127000</v>
      </c>
      <c r="R19" s="19">
        <v>-893.32000000010203</v>
      </c>
      <c r="S19" s="19">
        <v>-0.028136062992129299</v>
      </c>
      <c r="T19" s="6"/>
    </row>
    <row r="20" spans="1:20" ht="16.5" customHeight="1">
      <c r="C20" s="3" t="s">
        <v>2</v>
      </c>
      <c r="D20" s="15">
        <v>81.25</v>
      </c>
      <c r="E20" s="15">
        <v>0</v>
      </c>
      <c r="F20" s="15">
        <v>0</v>
      </c>
      <c r="G20" s="16" t="str">
        <f>C20</f>
        <v>(4003) DUES/LIFE MEMBERS-CURRENT</v>
      </c>
      <c r="H20" s="15">
        <v>0</v>
      </c>
      <c r="I20" s="17">
        <v>-81.25</v>
      </c>
      <c r="J20" s="17">
        <v>0</v>
      </c>
      <c r="K20" s="15">
        <v>243.75</v>
      </c>
      <c r="L20" s="15">
        <v>0</v>
      </c>
      <c r="M20" s="15">
        <f>K20-L20</f>
        <v>243.75</v>
      </c>
      <c r="N20" s="18">
        <f>IF(L20&lt;&gt;0,IF(M20&lt;&gt;0,(IF(M20&lt;0,IF(L20&lt;0,(M20/L20)*(-1),M20/ABS(L20)),M20/ABS(L20))),0),IF(M20=0,0,(IF(M20&gt;0,1,-1))))</f>
        <v>1</v>
      </c>
      <c r="O20" s="15">
        <v>0</v>
      </c>
      <c r="P20" s="15">
        <f>H20-K20</f>
        <v>-243.75</v>
      </c>
      <c r="Q20" s="19">
        <v>0</v>
      </c>
      <c r="R20" s="19">
        <v>-243.75</v>
      </c>
      <c r="S20" s="19">
        <v>0</v>
      </c>
    </row>
    <row r="21" spans="1:20" ht="16.5" customHeight="1">
      <c r="C21" s="3" t="s">
        <v>3</v>
      </c>
      <c r="D21" s="15">
        <v>1.25</v>
      </c>
      <c r="E21" s="15">
        <v>0</v>
      </c>
      <c r="F21" s="15">
        <v>0</v>
      </c>
      <c r="G21" s="16" t="str">
        <f>C21</f>
        <v>(4004) DUES/CNTNUNG MBRS &amp; DIV TRFR</v>
      </c>
      <c r="H21" s="15">
        <v>0</v>
      </c>
      <c r="I21" s="17">
        <v>-1.25</v>
      </c>
      <c r="J21" s="17">
        <v>0</v>
      </c>
      <c r="K21" s="15">
        <v>3.75</v>
      </c>
      <c r="L21" s="15">
        <v>0</v>
      </c>
      <c r="M21" s="15">
        <f>K21-L21</f>
        <v>3.75</v>
      </c>
      <c r="N21" s="18">
        <f>IF(L21&lt;&gt;0,IF(M21&lt;&gt;0,(IF(M21&lt;0,IF(L21&lt;0,(M21/L21)*(-1),M21/ABS(L21)),M21/ABS(L21))),0),IF(M21=0,0,(IF(M21&gt;0,1,-1))))</f>
        <v>1</v>
      </c>
      <c r="O21" s="15">
        <v>0</v>
      </c>
      <c r="P21" s="15">
        <f>H21-K21</f>
        <v>-3.75</v>
      </c>
      <c r="Q21" s="19">
        <v>0</v>
      </c>
      <c r="R21" s="19">
        <v>-3.75</v>
      </c>
      <c r="S21" s="19">
        <v>0</v>
      </c>
    </row>
    <row r="22" spans="1:20" ht="17.25" customHeight="1">
      <c r="A22" s="24"/>
      <c r="B22" s="24"/>
      <c r="C22" s="2" t="s">
        <v>4</v>
      </c>
      <c r="D22" s="10">
        <v>10847.360000000001</v>
      </c>
      <c r="E22" s="10">
        <v>10583.333333333299</v>
      </c>
      <c r="F22" s="10">
        <v>11176</v>
      </c>
      <c r="G22" s="11" t="str">
        <f>C22</f>
        <v>(400) Subtotal Dues</v>
      </c>
      <c r="H22" s="10">
        <v>127000</v>
      </c>
      <c r="I22" s="12">
        <v>-264.02666666670098</v>
      </c>
      <c r="J22" s="12">
        <v>-0.024947401574806499</v>
      </c>
      <c r="K22" s="10">
        <v>32890.82</v>
      </c>
      <c r="L22" s="10">
        <v>31749.999999999902</v>
      </c>
      <c r="M22" s="10">
        <f>K22-L22</f>
        <v>1140.8200000000979</v>
      </c>
      <c r="N22" s="13">
        <f>IF(L22&lt;&gt;0,IF(M22&lt;&gt;0,(IF(M22&lt;0,IF(L22&lt;0,(M22/L22)*(-1),M22/ABS(L22)),M22/ABS(L22))),0),IF(M22=0,0,(IF(M22&gt;0,1,-1))))</f>
        <v>0.035931338582680362</v>
      </c>
      <c r="O22" s="10">
        <v>34135.540000000001</v>
      </c>
      <c r="P22" s="10">
        <f>H22-K22</f>
        <v>94109.179999999993</v>
      </c>
      <c r="Q22" s="14">
        <v>127000</v>
      </c>
      <c r="R22" s="14">
        <v>-1140.8200000001</v>
      </c>
      <c r="S22" s="14">
        <v>-0.035931338582680501</v>
      </c>
      <c r="T22" s="42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7.25" customHeight="1">
      <c r="A31" s="24"/>
      <c r="B31" s="24"/>
      <c r="C31" s="2" t="s">
        <v>12</v>
      </c>
      <c r="D31" s="10">
        <v>10847.360000000001</v>
      </c>
      <c r="E31" s="10">
        <v>10583.333333333299</v>
      </c>
      <c r="F31" s="10">
        <v>11176</v>
      </c>
      <c r="G31" s="11" t="s">
        <v>69</v>
      </c>
      <c r="H31" s="10">
        <v>127000</v>
      </c>
      <c r="I31" s="12">
        <v>-264.02666666670098</v>
      </c>
      <c r="J31" s="12">
        <v>-0.024947401574806499</v>
      </c>
      <c r="K31" s="10">
        <v>32890.82</v>
      </c>
      <c r="L31" s="10">
        <v>31749.999999999902</v>
      </c>
      <c r="M31" s="10">
        <f>K31-L31</f>
        <v>1140.8200000000979</v>
      </c>
      <c r="N31" s="13">
        <f>IF(L31&lt;&gt;0,IF(M31&lt;&gt;0,(IF(M31&lt;0,IF(L31&lt;0,(M31/L31)*(-1),M31/ABS(L31)),M31/ABS(L31))),0),IF(M31=0,0,(IF(M31&gt;0,1,-1))))</f>
        <v>0.035931338582680362</v>
      </c>
      <c r="O31" s="10">
        <v>34135.540000000001</v>
      </c>
      <c r="P31" s="10">
        <f>H31-K31</f>
        <v>94109.179999999993</v>
      </c>
      <c r="Q31" s="14">
        <v>127000</v>
      </c>
      <c r="R31" s="14">
        <v>-1140.8200000001</v>
      </c>
      <c r="S31" s="14">
        <v>-0.035931338582680501</v>
      </c>
      <c r="T31" s="42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13</v>
      </c>
      <c r="D33" s="15">
        <v>12591.02</v>
      </c>
      <c r="E33" s="15">
        <v>11904.24</v>
      </c>
      <c r="F33" s="15">
        <v>13073.620000000001</v>
      </c>
      <c r="G33" s="16" t="str">
        <f>C33</f>
        <v>(5000) SALARIES &amp; WAGES</v>
      </c>
      <c r="H33" s="15">
        <v>150814.81656000001</v>
      </c>
      <c r="I33" s="17">
        <v>-686.780000000001</v>
      </c>
      <c r="J33" s="17">
        <v>-0.057692049219437803</v>
      </c>
      <c r="K33" s="15">
        <v>37200.730000000003</v>
      </c>
      <c r="L33" s="15">
        <v>36307.932000000001</v>
      </c>
      <c r="M33" s="15">
        <f>L33-K33</f>
        <v>-892.7980000000025</v>
      </c>
      <c r="N33" s="18">
        <f>IF(L33&lt;&gt;0,IF(M33&lt;&gt;0,(IF(M33&lt;0,IF(L33&lt;0,(M33/L33)*(-1),M33/ABS(L33)),M33/ABS(L33))),0),IF(M33=0,0,(IF(M33&gt;0,1,-1))))</f>
        <v>-0.024589613090605172</v>
      </c>
      <c r="O33" s="15">
        <v>37200.75</v>
      </c>
      <c r="P33" s="15">
        <f>H33-K33</f>
        <v>113614.08656</v>
      </c>
      <c r="Q33" s="19">
        <v>150814.81656000001</v>
      </c>
      <c r="R33" s="19">
        <v>-892.797999999995</v>
      </c>
      <c r="S33" s="19">
        <v>-0.024589613090604999</v>
      </c>
      <c r="T33" s="6"/>
    </row>
    <row r="34" spans="1:20" ht="16.5" customHeight="1">
      <c r="C34" s="3" t="s">
        <v>14</v>
      </c>
      <c r="D34" s="15">
        <v>588.12</v>
      </c>
      <c r="E34" s="15">
        <v>0</v>
      </c>
      <c r="F34" s="15">
        <v>0</v>
      </c>
      <c r="G34" s="16" t="str">
        <f>C34</f>
        <v>(5001) WAGES/TEMPORARY EMPLOYEES</v>
      </c>
      <c r="H34" s="15">
        <v>0</v>
      </c>
      <c r="I34" s="17">
        <v>-588.12</v>
      </c>
      <c r="J34" s="17">
        <v>0</v>
      </c>
      <c r="K34" s="15">
        <v>700.13999999999999</v>
      </c>
      <c r="L34" s="15">
        <v>0</v>
      </c>
      <c r="M34" s="15">
        <f>L34-K34</f>
        <v>-700.13999999999999</v>
      </c>
      <c r="N34" s="18">
        <f>IF(L34&lt;&gt;0,IF(M34&lt;&gt;0,(IF(M34&lt;0,IF(L34&lt;0,(M34/L34)*(-1),M34/ABS(L34)),M34/ABS(L34))),0),IF(M34=0,0,(IF(M34&gt;0,1,-1))))</f>
        <v>-1</v>
      </c>
      <c r="O34" s="15">
        <v>0</v>
      </c>
      <c r="P34" s="15">
        <f>H34-K34</f>
        <v>-700.13999999999999</v>
      </c>
      <c r="Q34" s="19">
        <v>0</v>
      </c>
      <c r="R34" s="19">
        <v>-700.13999999999999</v>
      </c>
      <c r="S34" s="19">
        <v>0</v>
      </c>
    </row>
    <row r="35" spans="1:20" ht="16.5" customHeight="1">
      <c r="C35" s="3" t="s">
        <v>15</v>
      </c>
      <c r="D35" s="15">
        <v>3981.71</v>
      </c>
      <c r="E35" s="15">
        <v>3583.8107971808299</v>
      </c>
      <c r="F35" s="15">
        <v>3309.5999999999999</v>
      </c>
      <c r="G35" s="16" t="str">
        <f>C35</f>
        <v>(5010) EMPLOYEE BENEFITS</v>
      </c>
      <c r="H35" s="15">
        <v>45403.298989483897</v>
      </c>
      <c r="I35" s="17">
        <v>-397.89920281917</v>
      </c>
      <c r="J35" s="17">
        <v>-0.111026844143718</v>
      </c>
      <c r="K35" s="15">
        <v>11775.18</v>
      </c>
      <c r="L35" s="15">
        <v>10930.6229314015</v>
      </c>
      <c r="M35" s="15">
        <f>L35-K35</f>
        <v>-844.55706859850034</v>
      </c>
      <c r="N35" s="18">
        <f>IF(L35&lt;&gt;0,IF(M35&lt;&gt;0,(IF(M35&lt;0,IF(L35&lt;0,(M35/L35)*(-1),M35/ABS(L35)),M35/ABS(L35))),0),IF(M35=0,0,(IF(M35&gt;0,1,-1))))</f>
        <v>-0.077265227599449648</v>
      </c>
      <c r="O35" s="15">
        <v>11104.629999999999</v>
      </c>
      <c r="P35" s="15">
        <f>H35-K35</f>
        <v>33628.118989483897</v>
      </c>
      <c r="Q35" s="19">
        <v>45403.298989483897</v>
      </c>
      <c r="R35" s="19">
        <v>-844.55706859847101</v>
      </c>
      <c r="S35" s="19">
        <v>-0.077265227599446804</v>
      </c>
    </row>
    <row r="36" spans="1:20" ht="16.5" customHeight="1">
      <c r="C36" s="3" t="s">
        <v>16</v>
      </c>
      <c r="D36" s="15">
        <v>0</v>
      </c>
      <c r="E36" s="15">
        <v>0</v>
      </c>
      <c r="F36" s="15">
        <v>0</v>
      </c>
      <c r="G36" s="16" t="str">
        <f>C36</f>
        <v>(5016) PROFESSIONAL MEMBERSHIPS</v>
      </c>
      <c r="H36" s="15">
        <v>482</v>
      </c>
      <c r="I36" s="17">
        <v>0</v>
      </c>
      <c r="J36" s="17">
        <v>0</v>
      </c>
      <c r="K36" s="15">
        <v>0</v>
      </c>
      <c r="L36" s="15">
        <v>482</v>
      </c>
      <c r="M36" s="15">
        <f>L36-K36</f>
        <v>482</v>
      </c>
      <c r="N36" s="18">
        <f>IF(L36&lt;&gt;0,IF(M36&lt;&gt;0,(IF(M36&lt;0,IF(L36&lt;0,(M36/L36)*(-1),M36/ABS(L36)),M36/ABS(L36))),0),IF(M36=0,0,(IF(M36&gt;0,1,-1))))</f>
        <v>1</v>
      </c>
      <c r="O36" s="15">
        <v>0</v>
      </c>
      <c r="P36" s="15">
        <f>H36-K36</f>
        <v>482</v>
      </c>
      <c r="Q36" s="19">
        <v>482</v>
      </c>
      <c r="R36" s="19">
        <v>482</v>
      </c>
      <c r="S36" s="19">
        <v>1</v>
      </c>
    </row>
    <row r="37" spans="1:20" ht="17.25" customHeight="1">
      <c r="A37" s="24"/>
      <c r="B37" s="24"/>
      <c r="C37" s="2" t="s">
        <v>17</v>
      </c>
      <c r="D37" s="10">
        <v>17160.849999999999</v>
      </c>
      <c r="E37" s="10">
        <v>15488.0507971808</v>
      </c>
      <c r="F37" s="10">
        <v>16383.219999999999</v>
      </c>
      <c r="G37" s="11" t="str">
        <f>C37</f>
        <v>(500) Payroll &amp; Related Expenses</v>
      </c>
      <c r="H37" s="10">
        <v>196700.11554948401</v>
      </c>
      <c r="I37" s="12">
        <v>-1672.79920281917</v>
      </c>
      <c r="J37" s="12">
        <v>-0.108005792641361</v>
      </c>
      <c r="K37" s="10">
        <v>49676.050000000003</v>
      </c>
      <c r="L37" s="10">
        <v>47720.554931401501</v>
      </c>
      <c r="M37" s="10">
        <f>L37-K37</f>
        <v>-1955.4950685985023</v>
      </c>
      <c r="N37" s="13">
        <f>IF(L37&lt;&gt;0,IF(M37&lt;&gt;0,(IF(M37&lt;0,IF(L37&lt;0,(M37/L37)*(-1),M37/ABS(L37)),M37/ABS(L37))),0),IF(M37=0,0,(IF(M37&gt;0,1,-1))))</f>
        <v>-0.040978045444139001</v>
      </c>
      <c r="O37" s="10">
        <v>48305.379999999997</v>
      </c>
      <c r="P37" s="10">
        <f>H37-K37</f>
        <v>147024.06554948399</v>
      </c>
      <c r="Q37" s="14">
        <v>196700.11554948401</v>
      </c>
      <c r="R37" s="14">
        <v>-1955.49506859847</v>
      </c>
      <c r="S37" s="14">
        <v>-0.040978045444138397</v>
      </c>
      <c r="T37" s="42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 t="s">
        <v>19</v>
      </c>
      <c r="D39" s="15">
        <v>-184.94999999999999</v>
      </c>
      <c r="E39" s="15">
        <v>301.66666666666703</v>
      </c>
      <c r="F39" s="15">
        <v>281.72000000000003</v>
      </c>
      <c r="G39" s="16" t="str">
        <f>C39</f>
        <v>(5122) BANK S/C</v>
      </c>
      <c r="H39" s="15">
        <v>3620</v>
      </c>
      <c r="I39" s="17">
        <v>486.61666666666702</v>
      </c>
      <c r="J39" s="17">
        <v>1.6130939226519301</v>
      </c>
      <c r="K39" s="15">
        <v>690.98000000000002</v>
      </c>
      <c r="L39" s="15">
        <v>905.00000000000102</v>
      </c>
      <c r="M39" s="15">
        <f>L39-K39</f>
        <v>214.020000000001</v>
      </c>
      <c r="N39" s="18">
        <f>IF(L39&lt;&gt;0,IF(M39&lt;&gt;0,(IF(M39&lt;0,IF(L39&lt;0,(M39/L39)*(-1),M39/ABS(L39)),M39/ABS(L39))),0),IF(M39=0,0,(IF(M39&gt;0,1,-1))))</f>
        <v>0.2364861878453047</v>
      </c>
      <c r="O39" s="15">
        <v>672.28999999999996</v>
      </c>
      <c r="P39" s="15">
        <f>H39-K39</f>
        <v>2929.02</v>
      </c>
      <c r="Q39" s="19">
        <v>3620</v>
      </c>
      <c r="R39" s="19">
        <v>214.020000000001</v>
      </c>
      <c r="S39" s="19">
        <v>0.23648618784530501</v>
      </c>
      <c r="T39" s="6"/>
    </row>
    <row r="40" spans="1:20" ht="17.25" customHeight="1">
      <c r="A40" s="24"/>
      <c r="B40" s="24"/>
      <c r="C40" s="2" t="s">
        <v>21</v>
      </c>
      <c r="D40" s="10">
        <v>-184.94999999999999</v>
      </c>
      <c r="E40" s="10">
        <v>301.66666666666703</v>
      </c>
      <c r="F40" s="10">
        <v>281.72000000000003</v>
      </c>
      <c r="G40" s="11" t="str">
        <f>C40</f>
        <v>(510) Outside Services</v>
      </c>
      <c r="H40" s="10">
        <v>3620</v>
      </c>
      <c r="I40" s="12">
        <v>486.61666666666702</v>
      </c>
      <c r="J40" s="12">
        <v>1.6130939226519301</v>
      </c>
      <c r="K40" s="10">
        <v>690.98000000000002</v>
      </c>
      <c r="L40" s="10">
        <v>905.00000000000102</v>
      </c>
      <c r="M40" s="10">
        <f>L40-K40</f>
        <v>214.020000000001</v>
      </c>
      <c r="N40" s="13">
        <f>IF(L40&lt;&gt;0,IF(M40&lt;&gt;0,(IF(M40&lt;0,IF(L40&lt;0,(M40/L40)*(-1),M40/ABS(L40)),M40/ABS(L40))),0),IF(M40=0,0,(IF(M40&gt;0,1,-1))))</f>
        <v>0.2364861878453047</v>
      </c>
      <c r="O40" s="10">
        <v>672.28999999999996</v>
      </c>
      <c r="P40" s="10">
        <f>H40-K40</f>
        <v>2929.02</v>
      </c>
      <c r="Q40" s="14">
        <v>3620</v>
      </c>
      <c r="R40" s="14">
        <v>214.020000000001</v>
      </c>
      <c r="S40" s="14">
        <v>0.23648618784530501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24</v>
      </c>
      <c r="D42" s="15">
        <v>0</v>
      </c>
      <c r="E42" s="15">
        <v>0</v>
      </c>
      <c r="F42" s="15">
        <v>0</v>
      </c>
      <c r="G42" s="16" t="str">
        <f>C42</f>
        <v>(5216) BUSINESS MEETINGS</v>
      </c>
      <c r="H42" s="15">
        <v>270</v>
      </c>
      <c r="I42" s="17">
        <v>0</v>
      </c>
      <c r="J42" s="17">
        <v>0</v>
      </c>
      <c r="K42" s="15">
        <v>0</v>
      </c>
      <c r="L42" s="15">
        <v>0</v>
      </c>
      <c r="M42" s="15">
        <f>L42-K42</f>
        <v>0</v>
      </c>
      <c r="N42" s="18">
        <f>IF(L42&lt;&gt;0,IF(M42&lt;&gt;0,(IF(M42&lt;0,IF(L42&lt;0,(M42/L42)*(-1),M42/ABS(L42)),M42/ABS(L42))),0),IF(M42=0,0,(IF(M42&gt;0,1,-1))))</f>
        <v>0</v>
      </c>
      <c r="O42" s="15">
        <v>0</v>
      </c>
      <c r="P42" s="15">
        <f>H42-K42</f>
        <v>270</v>
      </c>
      <c r="Q42" s="19">
        <v>270</v>
      </c>
      <c r="R42" s="19">
        <v>0</v>
      </c>
      <c r="S42" s="19">
        <v>0</v>
      </c>
      <c r="T42" s="6"/>
    </row>
    <row r="43" spans="1:20" ht="17.25" customHeight="1">
      <c r="A43" s="24"/>
      <c r="B43" s="24"/>
      <c r="C43" s="2" t="s">
        <v>25</v>
      </c>
      <c r="D43" s="10">
        <v>0</v>
      </c>
      <c r="E43" s="10">
        <v>0</v>
      </c>
      <c r="F43" s="10">
        <v>0</v>
      </c>
      <c r="G43" s="11" t="str">
        <f>C43</f>
        <v>(520) Travel and Related Expenses</v>
      </c>
      <c r="H43" s="10">
        <v>270</v>
      </c>
      <c r="I43" s="12">
        <v>0</v>
      </c>
      <c r="J43" s="12">
        <v>0</v>
      </c>
      <c r="K43" s="10">
        <v>0</v>
      </c>
      <c r="L43" s="10">
        <v>0</v>
      </c>
      <c r="M43" s="10">
        <f>L43-K43</f>
        <v>0</v>
      </c>
      <c r="N43" s="13">
        <f>IF(L43&lt;&gt;0,IF(M43&lt;&gt;0,(IF(M43&lt;0,IF(L43&lt;0,(M43/L43)*(-1),M43/ABS(L43)),M43/ABS(L43))),0),IF(M43=0,0,(IF(M43&gt;0,1,-1))))</f>
        <v>0</v>
      </c>
      <c r="O43" s="10">
        <v>0</v>
      </c>
      <c r="P43" s="10">
        <f>H43-K43</f>
        <v>270</v>
      </c>
      <c r="Q43" s="14">
        <v>270</v>
      </c>
      <c r="R43" s="14">
        <v>0</v>
      </c>
      <c r="S43" s="14">
        <v>0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 t="s">
        <v>36</v>
      </c>
      <c r="D46" s="15">
        <v>0</v>
      </c>
      <c r="E46" s="15">
        <v>0</v>
      </c>
      <c r="F46" s="15">
        <v>0</v>
      </c>
      <c r="G46" s="16" t="str">
        <f>C46</f>
        <v>(5431) WEBINAR/WEBCASTS/WEB CE EXP</v>
      </c>
      <c r="H46" s="15">
        <v>0</v>
      </c>
      <c r="I46" s="17">
        <v>0</v>
      </c>
      <c r="J46" s="17">
        <v>0</v>
      </c>
      <c r="K46" s="15">
        <v>312</v>
      </c>
      <c r="L46" s="15">
        <v>0</v>
      </c>
      <c r="M46" s="15">
        <f>L46-K46</f>
        <v>-312</v>
      </c>
      <c r="N46" s="18">
        <f>IF(L46&lt;&gt;0,IF(M46&lt;&gt;0,(IF(M46&lt;0,IF(L46&lt;0,(M46/L46)*(-1),M46/ABS(L46)),M46/ABS(L46))),0),IF(M46=0,0,(IF(M46&gt;0,1,-1))))</f>
        <v>-1</v>
      </c>
      <c r="O46" s="15">
        <v>0</v>
      </c>
      <c r="P46" s="15">
        <f>H46-K46</f>
        <v>-312</v>
      </c>
      <c r="Q46" s="19">
        <v>0</v>
      </c>
      <c r="R46" s="19">
        <v>-312</v>
      </c>
      <c r="S46" s="19">
        <v>0</v>
      </c>
      <c r="T46" s="6"/>
    </row>
    <row r="47" spans="1:20" ht="17.25" customHeight="1">
      <c r="A47" s="24"/>
      <c r="B47" s="24"/>
      <c r="C47" s="2" t="s">
        <v>37</v>
      </c>
      <c r="D47" s="10">
        <v>0</v>
      </c>
      <c r="E47" s="10">
        <v>0</v>
      </c>
      <c r="F47" s="10">
        <v>0</v>
      </c>
      <c r="G47" s="11" t="str">
        <f>C47</f>
        <v>(540) Publication Related Expenses</v>
      </c>
      <c r="H47" s="10">
        <v>0</v>
      </c>
      <c r="I47" s="12">
        <v>0</v>
      </c>
      <c r="J47" s="12">
        <v>0</v>
      </c>
      <c r="K47" s="10">
        <v>312</v>
      </c>
      <c r="L47" s="10">
        <v>0</v>
      </c>
      <c r="M47" s="10">
        <f>L47-K47</f>
        <v>-312</v>
      </c>
      <c r="N47" s="13">
        <f>IF(L47&lt;&gt;0,IF(M47&lt;&gt;0,(IF(M47&lt;0,IF(L47&lt;0,(M47/L47)*(-1),M47/ABS(L47)),M47/ABS(L47))),0),IF(M47=0,0,(IF(M47&gt;0,1,-1))))</f>
        <v>-1</v>
      </c>
      <c r="O47" s="10">
        <v>0</v>
      </c>
      <c r="P47" s="10">
        <f>H47-K47</f>
        <v>-312</v>
      </c>
      <c r="Q47" s="14">
        <v>0</v>
      </c>
      <c r="R47" s="14">
        <v>-312</v>
      </c>
      <c r="S47" s="14">
        <v>0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6.5" customHeight="1">
      <c r="A49" s="4"/>
      <c r="B49" s="4"/>
      <c r="C49" s="3" t="s">
        <v>38</v>
      </c>
      <c r="D49" s="15">
        <v>0</v>
      </c>
      <c r="E49" s="15">
        <v>0</v>
      </c>
      <c r="F49" s="15">
        <v>0</v>
      </c>
      <c r="G49" s="16" t="str">
        <f>C49</f>
        <v>(5500) SUPPLIES/OPERATING</v>
      </c>
      <c r="H49" s="15">
        <v>200</v>
      </c>
      <c r="I49" s="17">
        <v>0</v>
      </c>
      <c r="J49" s="17">
        <v>0</v>
      </c>
      <c r="K49" s="15">
        <v>0</v>
      </c>
      <c r="L49" s="15">
        <v>0</v>
      </c>
      <c r="M49" s="15">
        <f>L49-K49</f>
        <v>0</v>
      </c>
      <c r="N49" s="18">
        <f>IF(L49&lt;&gt;0,IF(M49&lt;&gt;0,(IF(M49&lt;0,IF(L49&lt;0,(M49/L49)*(-1),M49/ABS(L49)),M49/ABS(L49))),0),IF(M49=0,0,(IF(M49&gt;0,1,-1))))</f>
        <v>0</v>
      </c>
      <c r="O49" s="15">
        <v>0</v>
      </c>
      <c r="P49" s="15">
        <f>H49-K49</f>
        <v>200</v>
      </c>
      <c r="Q49" s="19">
        <v>200</v>
      </c>
      <c r="R49" s="19">
        <v>0</v>
      </c>
      <c r="S49" s="19">
        <v>0</v>
      </c>
      <c r="T49" s="6"/>
    </row>
    <row r="50" spans="1:20" ht="16.5" customHeight="1">
      <c r="C50" s="3" t="s">
        <v>39</v>
      </c>
      <c r="D50" s="15">
        <v>0</v>
      </c>
      <c r="E50" s="15">
        <v>0</v>
      </c>
      <c r="F50" s="15">
        <v>0</v>
      </c>
      <c r="G50" s="16" t="str">
        <f>C50</f>
        <v>(5523) POSTAGE/E-MAIL</v>
      </c>
      <c r="H50" s="15">
        <v>50</v>
      </c>
      <c r="I50" s="17">
        <v>0</v>
      </c>
      <c r="J50" s="17">
        <v>0</v>
      </c>
      <c r="K50" s="15">
        <v>0</v>
      </c>
      <c r="L50" s="15">
        <v>0</v>
      </c>
      <c r="M50" s="15">
        <f>L50-K50</f>
        <v>0</v>
      </c>
      <c r="N50" s="18">
        <f>IF(L50&lt;&gt;0,IF(M50&lt;&gt;0,(IF(M50&lt;0,IF(L50&lt;0,(M50/L50)*(-1),M50/ABS(L50)),M50/ABS(L50))),0),IF(M50=0,0,(IF(M50&gt;0,1,-1))))</f>
        <v>0</v>
      </c>
      <c r="O50" s="15">
        <v>0</v>
      </c>
      <c r="P50" s="15">
        <f>H50-K50</f>
        <v>50</v>
      </c>
      <c r="Q50" s="19">
        <v>50</v>
      </c>
      <c r="R50" s="19">
        <v>0</v>
      </c>
      <c r="S50" s="19">
        <v>0</v>
      </c>
    </row>
    <row r="51" spans="1:20" ht="16.5" customHeight="1">
      <c r="C51" s="3" t="s">
        <v>40</v>
      </c>
      <c r="D51" s="15">
        <v>137.63</v>
      </c>
      <c r="E51" s="15">
        <v>96.75</v>
      </c>
      <c r="F51" s="15">
        <v>46.770000000000003</v>
      </c>
      <c r="G51" s="16" t="str">
        <f>C51</f>
        <v>(5530) DEPRECIATION F/E</v>
      </c>
      <c r="H51" s="15">
        <v>1161</v>
      </c>
      <c r="I51" s="17">
        <v>-40.880000000000003</v>
      </c>
      <c r="J51" s="17">
        <v>-0.422532299741602</v>
      </c>
      <c r="K51" s="15">
        <v>412.88999999999999</v>
      </c>
      <c r="L51" s="15">
        <v>290.25</v>
      </c>
      <c r="M51" s="15">
        <f>L51-K51</f>
        <v>-122.63999999999999</v>
      </c>
      <c r="N51" s="18">
        <f>IF(L51&lt;&gt;0,IF(M51&lt;&gt;0,(IF(M51&lt;0,IF(L51&lt;0,(M51/L51)*(-1),M51/ABS(L51)),M51/ABS(L51))),0),IF(M51=0,0,(IF(M51&gt;0,1,-1))))</f>
        <v>-0.422532299741602</v>
      </c>
      <c r="O51" s="15">
        <v>140.31</v>
      </c>
      <c r="P51" s="15">
        <f>H51-K51</f>
        <v>748.11000000000001</v>
      </c>
      <c r="Q51" s="19">
        <v>1161</v>
      </c>
      <c r="R51" s="19">
        <v>-122.64</v>
      </c>
      <c r="S51" s="19">
        <v>-0.422532299741602</v>
      </c>
    </row>
    <row r="52" spans="1:20" ht="16.5" customHeight="1">
      <c r="C52" s="3" t="s">
        <v>41</v>
      </c>
      <c r="D52" s="15">
        <v>0</v>
      </c>
      <c r="E52" s="15">
        <v>8.3333333333333304</v>
      </c>
      <c r="F52" s="15">
        <v>0</v>
      </c>
      <c r="G52" s="16" t="str">
        <f>C52</f>
        <v>(5599) MISC EXPENSE</v>
      </c>
      <c r="H52" s="15">
        <v>100</v>
      </c>
      <c r="I52" s="17">
        <v>8.3333333333333304</v>
      </c>
      <c r="J52" s="17">
        <v>1</v>
      </c>
      <c r="K52" s="15">
        <v>0</v>
      </c>
      <c r="L52" s="15">
        <v>25</v>
      </c>
      <c r="M52" s="15">
        <f>L52-K52</f>
        <v>25</v>
      </c>
      <c r="N52" s="18">
        <f>IF(L52&lt;&gt;0,IF(M52&lt;&gt;0,(IF(M52&lt;0,IF(L52&lt;0,(M52/L52)*(-1),M52/ABS(L52)),M52/ABS(L52))),0),IF(M52=0,0,(IF(M52&gt;0,1,-1))))</f>
        <v>1</v>
      </c>
      <c r="O52" s="15">
        <v>0</v>
      </c>
      <c r="P52" s="15">
        <f>H52-K52</f>
        <v>100</v>
      </c>
      <c r="Q52" s="19">
        <v>100</v>
      </c>
      <c r="R52" s="19">
        <v>25</v>
      </c>
      <c r="S52" s="19">
        <v>1</v>
      </c>
    </row>
    <row r="53" spans="1:20" ht="17.25" customHeight="1">
      <c r="A53" s="24"/>
      <c r="B53" s="24"/>
      <c r="C53" s="2" t="s">
        <v>42</v>
      </c>
      <c r="D53" s="10">
        <v>137.63</v>
      </c>
      <c r="E53" s="10">
        <v>105.083333333333</v>
      </c>
      <c r="F53" s="10">
        <v>46.770000000000003</v>
      </c>
      <c r="G53" s="11" t="str">
        <f>C53</f>
        <v>(550) Operating Expenses</v>
      </c>
      <c r="H53" s="10">
        <v>1511</v>
      </c>
      <c r="I53" s="12">
        <v>-32.546666666666702</v>
      </c>
      <c r="J53" s="12">
        <v>-0.30972244250594799</v>
      </c>
      <c r="K53" s="10">
        <v>412.88999999999999</v>
      </c>
      <c r="L53" s="10">
        <v>315.25</v>
      </c>
      <c r="M53" s="10">
        <f>L53-K53</f>
        <v>-97.639999999999986</v>
      </c>
      <c r="N53" s="13">
        <f>IF(L53&lt;&gt;0,IF(M53&lt;&gt;0,(IF(M53&lt;0,IF(L53&lt;0,(M53/L53)*(-1),M53/ABS(L53)),M53/ABS(L53))),0),IF(M53=0,0,(IF(M53&gt;0,1,-1))))</f>
        <v>-0.3097224425059476</v>
      </c>
      <c r="O53" s="10">
        <v>140.31</v>
      </c>
      <c r="P53" s="10">
        <f>H53-K53</f>
        <v>1098.1100000000001</v>
      </c>
      <c r="Q53" s="14">
        <v>1511</v>
      </c>
      <c r="R53" s="14">
        <v>-97.640000000000001</v>
      </c>
      <c r="S53" s="14">
        <v>-0.30972244250594799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7.25" customHeight="1">
      <c r="A55" s="24"/>
      <c r="B55" s="24"/>
      <c r="C55" s="2" t="s">
        <v>43</v>
      </c>
      <c r="D55" s="10">
        <v>17113.529999999999</v>
      </c>
      <c r="E55" s="10">
        <v>15894.8007971808</v>
      </c>
      <c r="F55" s="10">
        <v>16711.709999999999</v>
      </c>
      <c r="G55" s="11" t="s">
        <v>70</v>
      </c>
      <c r="H55" s="10">
        <v>202101.11554948401</v>
      </c>
      <c r="I55" s="12">
        <v>-1218.72920281917</v>
      </c>
      <c r="J55" s="12">
        <v>-0.076674707558167507</v>
      </c>
      <c r="K55" s="10">
        <v>51091.919999999998</v>
      </c>
      <c r="L55" s="10">
        <v>48940.804931401501</v>
      </c>
      <c r="M55" s="10">
        <f>L55-K55</f>
        <v>-2151.1150685984976</v>
      </c>
      <c r="N55" s="13">
        <f>IF(L55&lt;&gt;0,IF(M55&lt;&gt;0,(IF(M55&lt;0,IF(L55&lt;0,(M55/L55)*(-1),M55/ABS(L55)),M55/ABS(L55))),0),IF(M55=0,0,(IF(M55&gt;0,1,-1))))</f>
        <v>-0.043953405989411803</v>
      </c>
      <c r="O55" s="10">
        <v>49117.980000000003</v>
      </c>
      <c r="P55" s="10">
        <f>H55-K55</f>
        <v>151009.19554948399</v>
      </c>
      <c r="Q55" s="14">
        <v>202101.11554948401</v>
      </c>
      <c r="R55" s="14">
        <v>-2151.1150685984599</v>
      </c>
      <c r="S55" s="14">
        <v>-0.043953405989410999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6.5" customHeight="1">
      <c r="A57" s="4"/>
      <c r="B57" s="4"/>
      <c r="C57" s="3" t="s">
        <v>44</v>
      </c>
      <c r="D57" s="15">
        <v>13.57</v>
      </c>
      <c r="E57" s="15">
        <v>0</v>
      </c>
      <c r="F57" s="15">
        <v>44</v>
      </c>
      <c r="G57" s="16" t="str">
        <f>C57</f>
        <v>(5901) IUT/CPU</v>
      </c>
      <c r="H57" s="15">
        <v>0</v>
      </c>
      <c r="I57" s="17">
        <v>-13.57</v>
      </c>
      <c r="J57" s="17">
        <v>0</v>
      </c>
      <c r="K57" s="15">
        <v>55.75</v>
      </c>
      <c r="L57" s="15">
        <v>0</v>
      </c>
      <c r="M57" s="15">
        <f>L57-K57</f>
        <v>-55.75</v>
      </c>
      <c r="N57" s="18">
        <f>IF(L57&lt;&gt;0,IF(M57&lt;&gt;0,(IF(M57&lt;0,IF(L57&lt;0,(M57/L57)*(-1),M57/ABS(L57)),M57/ABS(L57))),0),IF(M57=0,0,(IF(M57&gt;0,1,-1))))</f>
        <v>-1</v>
      </c>
      <c r="O57" s="15">
        <v>44</v>
      </c>
      <c r="P57" s="15">
        <f>H57-K57</f>
        <v>-55.75</v>
      </c>
      <c r="Q57" s="19">
        <v>0</v>
      </c>
      <c r="R57" s="19">
        <v>-55.75</v>
      </c>
      <c r="S57" s="19">
        <v>0</v>
      </c>
      <c r="T57" s="6"/>
    </row>
    <row r="58" spans="1:20" ht="16.5" customHeight="1">
      <c r="C58" s="3" t="s">
        <v>45</v>
      </c>
      <c r="D58" s="15">
        <v>0</v>
      </c>
      <c r="E58" s="15">
        <v>0</v>
      </c>
      <c r="F58" s="15">
        <v>0</v>
      </c>
      <c r="G58" s="16" t="str">
        <f>C58</f>
        <v>(5904) TRANSFER TO/FROM ENDOWMENT</v>
      </c>
      <c r="H58" s="15">
        <v>-8419</v>
      </c>
      <c r="I58" s="17">
        <v>0</v>
      </c>
      <c r="J58" s="17">
        <v>0</v>
      </c>
      <c r="K58" s="15">
        <v>0</v>
      </c>
      <c r="L58" s="15">
        <v>0</v>
      </c>
      <c r="M58" s="15">
        <f>L58-K58</f>
        <v>0</v>
      </c>
      <c r="N58" s="18">
        <f>IF(L58&lt;&gt;0,IF(M58&lt;&gt;0,(IF(M58&lt;0,IF(L58&lt;0,(M58/L58)*(-1),M58/ABS(L58)),M58/ABS(L58))),0),IF(M58=0,0,(IF(M58&gt;0,1,-1))))</f>
        <v>0</v>
      </c>
      <c r="O58" s="15">
        <v>0</v>
      </c>
      <c r="P58" s="15">
        <f>H58-K58</f>
        <v>-8419</v>
      </c>
      <c r="Q58" s="19">
        <v>-8419</v>
      </c>
      <c r="R58" s="19">
        <v>0</v>
      </c>
      <c r="S58" s="19">
        <v>0</v>
      </c>
    </row>
    <row r="59" spans="1:20" ht="16.5" customHeight="1">
      <c r="C59" s="3" t="s">
        <v>46</v>
      </c>
      <c r="D59" s="15">
        <v>0.059999999999999998</v>
      </c>
      <c r="E59" s="15">
        <v>4.1666666666666696</v>
      </c>
      <c r="F59" s="15">
        <v>0.26000000000000001</v>
      </c>
      <c r="G59" s="16" t="str">
        <f>C59</f>
        <v>(5905) IUT/TELEPHONE</v>
      </c>
      <c r="H59" s="15">
        <v>50.000000000000099</v>
      </c>
      <c r="I59" s="17">
        <v>4.10666666666667</v>
      </c>
      <c r="J59" s="17">
        <v>0.98560000000000003</v>
      </c>
      <c r="K59" s="15">
        <v>0.42999999999999999</v>
      </c>
      <c r="L59" s="15">
        <v>12.5</v>
      </c>
      <c r="M59" s="15">
        <f>L59-K59</f>
        <v>12.07</v>
      </c>
      <c r="N59" s="18">
        <f>IF(L59&lt;&gt;0,IF(M59&lt;&gt;0,(IF(M59&lt;0,IF(L59&lt;0,(M59/L59)*(-1),M59/ABS(L59)),M59/ABS(L59))),0),IF(M59=0,0,(IF(M59&gt;0,1,-1))))</f>
        <v>0.96560000000000001</v>
      </c>
      <c r="O59" s="15">
        <v>1.8899999999999999</v>
      </c>
      <c r="P59" s="15">
        <f>H59-K59</f>
        <v>49.5700000000001</v>
      </c>
      <c r="Q59" s="19">
        <v>50.000000000000099</v>
      </c>
      <c r="R59" s="19">
        <v>12.07</v>
      </c>
      <c r="S59" s="19">
        <v>0.96560000000000001</v>
      </c>
    </row>
    <row r="60" spans="1:20" ht="16.5" customHeight="1">
      <c r="C60" s="3" t="s">
        <v>48</v>
      </c>
      <c r="D60" s="15">
        <v>0.75</v>
      </c>
      <c r="E60" s="15">
        <v>25</v>
      </c>
      <c r="F60" s="15">
        <v>27.23</v>
      </c>
      <c r="G60" s="16" t="str">
        <f>C60</f>
        <v>(5910) IUT/REPRO CTR</v>
      </c>
      <c r="H60" s="15">
        <v>300</v>
      </c>
      <c r="I60" s="17">
        <v>24.25</v>
      </c>
      <c r="J60" s="17">
        <v>0.96999999999999997</v>
      </c>
      <c r="K60" s="15">
        <v>2.0600000000000001</v>
      </c>
      <c r="L60" s="15">
        <v>75</v>
      </c>
      <c r="M60" s="15">
        <f>L60-K60</f>
        <v>72.939999999999998</v>
      </c>
      <c r="N60" s="18">
        <f>IF(L60&lt;&gt;0,IF(M60&lt;&gt;0,(IF(M60&lt;0,IF(L60&lt;0,(M60/L60)*(-1),M60/ABS(L60)),M60/ABS(L60))),0),IF(M60=0,0,(IF(M60&gt;0,1,-1))))</f>
        <v>0.97253333333333325</v>
      </c>
      <c r="O60" s="15">
        <v>103.95</v>
      </c>
      <c r="P60" s="15">
        <f>H60-K60</f>
        <v>297.94</v>
      </c>
      <c r="Q60" s="19">
        <v>300</v>
      </c>
      <c r="R60" s="19">
        <v>72.939999999999998</v>
      </c>
      <c r="S60" s="19">
        <v>0.97253333333333303</v>
      </c>
    </row>
    <row r="61" spans="1:20" ht="13.5" hidden="1">
      <c r="A61" s="4"/>
      <c r="B61" s="4"/>
      <c r="C61" s="3" t="s">
        <v>51</v>
      </c>
      <c r="D61" s="15">
        <v>14.380000000000001</v>
      </c>
      <c r="E61" s="15">
        <v>29.1666666666667</v>
      </c>
      <c r="F61" s="15">
        <v>71.489999999999995</v>
      </c>
      <c r="G61" s="16" t="str">
        <f>C61</f>
        <v>(590) IUT</v>
      </c>
      <c r="H61" s="15">
        <v>-8069</v>
      </c>
      <c r="I61" s="17">
        <v>14.786666666666701</v>
      </c>
      <c r="J61" s="17">
        <v>0.50697142857142896</v>
      </c>
      <c r="K61" s="15">
        <v>58.240000000000002</v>
      </c>
      <c r="L61" s="15">
        <v>87.5</v>
      </c>
      <c r="M61" s="15">
        <f>L61-K61</f>
        <v>29.259999999999998</v>
      </c>
      <c r="N61" s="18">
        <f>IF(L61&lt;&gt;0,IF(M61&lt;&gt;0,(IF(M61&lt;0,IF(L61&lt;0,(M61/L61)*(-1),M61/ABS(L61)),M61/ABS(L61))),0),IF(M61=0,0,(IF(M61&gt;0,1,-1))))</f>
        <v>0.33439999999999998</v>
      </c>
      <c r="O61" s="15">
        <v>149.84</v>
      </c>
      <c r="P61" s="15">
        <f>H61-K61</f>
        <v>-8127.2399999999998</v>
      </c>
      <c r="Q61" s="19">
        <v>-8069</v>
      </c>
      <c r="R61" s="19">
        <v>29.260000000000002</v>
      </c>
      <c r="S61" s="19">
        <v>0.33439999999999998</v>
      </c>
      <c r="T61" s="6"/>
    </row>
    <row r="62" spans="1:20" ht="16.5" customHeight="1">
      <c r="A62" s="4"/>
      <c r="B62" s="4"/>
      <c r="C62" s="3"/>
      <c r="D62" s="15"/>
      <c r="E62" s="15"/>
      <c r="F62" s="15"/>
      <c r="G62" s="16"/>
      <c r="H62" s="15"/>
      <c r="I62" s="17"/>
      <c r="J62" s="17"/>
      <c r="K62" s="15"/>
      <c r="L62" s="15"/>
      <c r="M62" s="15"/>
      <c r="N62" s="8"/>
      <c r="O62" s="15"/>
      <c r="P62" s="15"/>
      <c r="T62" s="6"/>
    </row>
    <row r="63" spans="1:20" ht="16.5" customHeight="1">
      <c r="A63" s="24"/>
      <c r="B63" s="24"/>
      <c r="C63" s="2" t="s">
        <v>52</v>
      </c>
      <c r="D63" s="10">
        <v>14.380000000000001</v>
      </c>
      <c r="E63" s="10">
        <v>29.1666666666667</v>
      </c>
      <c r="F63" s="10">
        <v>71.489999999999995</v>
      </c>
      <c r="G63" s="11" t="str">
        <f>C63</f>
        <v>(52) Total Indirect Expenses</v>
      </c>
      <c r="H63" s="10">
        <v>-8069</v>
      </c>
      <c r="I63" s="12">
        <v>14.786666666666701</v>
      </c>
      <c r="J63" s="12">
        <v>0.50697142857142896</v>
      </c>
      <c r="K63" s="10">
        <v>58.240000000000002</v>
      </c>
      <c r="L63" s="10">
        <v>87.5</v>
      </c>
      <c r="M63" s="10">
        <f>L63-K63</f>
        <v>29.259999999999998</v>
      </c>
      <c r="N63" s="13">
        <f>IF(L63&lt;&gt;0,IF(M63&lt;&gt;0,(IF(M63&lt;0,IF(L63&lt;0,(M63/L63)*(-1),M63/ABS(L63)),M63/ABS(L63))),0),IF(M63=0,0,(IF(M63&gt;0,1,-1))))</f>
        <v>0.33439999999999998</v>
      </c>
      <c r="O63" s="10">
        <v>149.84</v>
      </c>
      <c r="P63" s="10">
        <f>H63-K63</f>
        <v>-8127.2399999999998</v>
      </c>
      <c r="Q63" s="14">
        <v>-8069</v>
      </c>
      <c r="R63" s="14">
        <v>29.260000000000002</v>
      </c>
      <c r="S63" s="14">
        <v>0.33439999999999998</v>
      </c>
      <c r="T63" s="42"/>
    </row>
    <row r="64" spans="1:20" ht="16.5" customHeight="1">
      <c r="A64" s="4"/>
      <c r="B64" s="4"/>
      <c r="C64" s="3"/>
      <c r="D64" s="15"/>
      <c r="E64" s="15"/>
      <c r="F64" s="15"/>
      <c r="G64" s="16"/>
      <c r="H64" s="15"/>
      <c r="I64" s="17"/>
      <c r="J64" s="17"/>
      <c r="K64" s="15"/>
      <c r="L64" s="15"/>
      <c r="M64" s="15"/>
      <c r="N64" s="8"/>
      <c r="O64" s="15"/>
      <c r="P64" s="15"/>
      <c r="T64" s="6"/>
    </row>
    <row r="65" spans="1:20" ht="17.25" customHeight="1">
      <c r="A65" s="24"/>
      <c r="B65" s="24"/>
      <c r="C65" s="2" t="s">
        <v>53</v>
      </c>
      <c r="D65" s="10">
        <v>17127.91</v>
      </c>
      <c r="E65" s="10">
        <v>15923.967463847501</v>
      </c>
      <c r="F65" s="10">
        <v>16783.200000000001</v>
      </c>
      <c r="G65" s="11" t="s">
        <v>71</v>
      </c>
      <c r="H65" s="10">
        <v>194032.11554948401</v>
      </c>
      <c r="I65" s="12">
        <v>-1203.9425361525</v>
      </c>
      <c r="J65" s="12">
        <v>-0.075605689278494106</v>
      </c>
      <c r="K65" s="10">
        <v>51150.160000000003</v>
      </c>
      <c r="L65" s="10">
        <v>49028.304931401501</v>
      </c>
      <c r="M65" s="10">
        <f>L65-K65</f>
        <v>-2121.8550685985028</v>
      </c>
      <c r="N65" s="13">
        <f>IF(L65&lt;&gt;0,IF(M65&lt;&gt;0,(IF(M65&lt;0,IF(L65&lt;0,(M65/L65)*(-1),M65/ABS(L65)),M65/ABS(L65))),0),IF(M65=0,0,(IF(M65&gt;0,1,-1))))</f>
        <v>-0.043278164961389545</v>
      </c>
      <c r="O65" s="10">
        <v>49267.82</v>
      </c>
      <c r="P65" s="10">
        <f>H65-K65</f>
        <v>142881.955549484</v>
      </c>
      <c r="Q65" s="14">
        <v>194032.11554948401</v>
      </c>
      <c r="R65" s="14">
        <v>-2121.8550685984701</v>
      </c>
      <c r="S65" s="14">
        <v>-0.0432781649613889</v>
      </c>
      <c r="T65" s="42"/>
    </row>
    <row r="66" spans="1:20" ht="16.5" customHeight="1">
      <c r="A66" s="4"/>
      <c r="B66" s="4"/>
      <c r="C66" s="3"/>
      <c r="D66" s="15"/>
      <c r="E66" s="15"/>
      <c r="F66" s="15"/>
      <c r="G66" s="16"/>
      <c r="H66" s="15"/>
      <c r="I66" s="17"/>
      <c r="J66" s="17"/>
      <c r="K66" s="15"/>
      <c r="L66" s="15"/>
      <c r="M66" s="15"/>
      <c r="N66" s="8"/>
      <c r="O66" s="15"/>
      <c r="P66" s="15"/>
      <c r="T66" s="6"/>
    </row>
    <row r="67" spans="1:20" ht="17.25" customHeight="1">
      <c r="A67" s="24"/>
      <c r="B67" s="24"/>
      <c r="C67" s="2" t="s">
        <v>54</v>
      </c>
      <c r="D67" s="10">
        <v>-6280.5500000000002</v>
      </c>
      <c r="E67" s="10">
        <v>-5340.6341305141996</v>
      </c>
      <c r="F67" s="10">
        <v>-5607.1999999999998</v>
      </c>
      <c r="G67" s="11" t="s">
        <v>72</v>
      </c>
      <c r="H67" s="10">
        <v>-67032.115549484399</v>
      </c>
      <c r="I67" s="12">
        <v>939.91586948580198</v>
      </c>
      <c r="J67" s="12">
        <v>-0.17599330838177199</v>
      </c>
      <c r="K67" s="10">
        <v>-18259.34</v>
      </c>
      <c r="L67" s="10">
        <v>-17278.304931401599</v>
      </c>
      <c r="M67" s="10">
        <f>K67-L67</f>
        <v>-981.03506859840127</v>
      </c>
      <c r="N67" s="13">
        <f>IF(L67&lt;&gt;0,IF(M67&lt;&gt;0,(IF(M67&lt;0,IF(L67&lt;0,(M67/L67)*(-1),M67/ABS(L67)),M67/ABS(L67))),0),IF(M67=0,0,(IF(M67&gt;0,1,-1))))</f>
        <v>-0.056778432403717299</v>
      </c>
      <c r="O67" s="10">
        <v>-15132.280000000001</v>
      </c>
      <c r="P67" s="10">
        <f>H67-K67</f>
        <v>-48772.775549484402</v>
      </c>
      <c r="Q67" s="14">
        <v>-67032.115549484399</v>
      </c>
      <c r="R67" s="14">
        <v>981.035068598365</v>
      </c>
      <c r="S67" s="14">
        <v>-0.0567784324037151</v>
      </c>
      <c r="T67" s="42"/>
    </row>
    <row r="68" spans="1:20" ht="16.5" customHeight="1">
      <c r="A68" s="4"/>
      <c r="B68" s="4"/>
      <c r="C68" s="3"/>
      <c r="D68" s="15"/>
      <c r="E68" s="15"/>
      <c r="F68" s="15"/>
      <c r="G68" s="16"/>
      <c r="H68" s="15"/>
      <c r="I68" s="17"/>
      <c r="J68" s="17"/>
      <c r="K68" s="15"/>
      <c r="L68" s="15"/>
      <c r="M68" s="15"/>
      <c r="N68" s="8"/>
      <c r="O68" s="15"/>
      <c r="P68" s="15"/>
      <c r="T68" s="6"/>
    </row>
    <row r="69" spans="1:20" ht="16.5" customHeight="1">
      <c r="A69" s="4"/>
      <c r="B69" s="4"/>
      <c r="C69" s="3"/>
      <c r="D69" s="15"/>
      <c r="E69" s="15"/>
      <c r="F69" s="15"/>
      <c r="G69" s="16"/>
      <c r="H69" s="15"/>
      <c r="I69" s="17"/>
      <c r="J69" s="17"/>
      <c r="K69" s="15"/>
      <c r="L69" s="15"/>
      <c r="M69" s="15"/>
      <c r="N69" s="8"/>
      <c r="O69" s="15"/>
      <c r="P69" s="15"/>
      <c r="T69" s="6"/>
    </row>
    <row r="70" spans="1:20" ht="17.25" customHeight="1">
      <c r="A70" s="24"/>
      <c r="B70" s="24"/>
      <c r="C70" s="2" t="s">
        <v>57</v>
      </c>
      <c r="D70" s="10">
        <v>17127.91</v>
      </c>
      <c r="E70" s="10">
        <v>15923.967463847501</v>
      </c>
      <c r="F70" s="10">
        <v>16783.200000000001</v>
      </c>
      <c r="G70" s="11" t="s">
        <v>73</v>
      </c>
      <c r="H70" s="10">
        <v>194032.11554948401</v>
      </c>
      <c r="I70" s="12">
        <v>-1203.9425361525</v>
      </c>
      <c r="J70" s="12">
        <v>-0.075605689278494106</v>
      </c>
      <c r="K70" s="10">
        <v>51150.160000000003</v>
      </c>
      <c r="L70" s="10">
        <v>49028.304931401501</v>
      </c>
      <c r="M70" s="10">
        <f>L70-K70</f>
        <v>-2121.8550685985028</v>
      </c>
      <c r="N70" s="13">
        <f>IF(L70&lt;&gt;0,IF(M70&lt;&gt;0,(IF(M70&lt;0,IF(L70&lt;0,(M70/L70)*(-1),M70/ABS(L70)),M70/ABS(L70))),0),IF(M70=0,0,(IF(M70&gt;0,1,-1))))</f>
        <v>-0.043278164961389545</v>
      </c>
      <c r="O70" s="10">
        <v>49267.82</v>
      </c>
      <c r="P70" s="10">
        <f>H70-K70</f>
        <v>142881.955549484</v>
      </c>
      <c r="Q70" s="20">
        <v>194032.11554948401</v>
      </c>
      <c r="R70" s="20">
        <v>-2121.8550685984701</v>
      </c>
      <c r="S70" s="20">
        <v>-0.0432781649613889</v>
      </c>
      <c r="T70" s="42"/>
    </row>
    <row r="71" spans="1:20" ht="16.5" customHeight="1">
      <c r="A71" s="4"/>
      <c r="B71" s="4"/>
      <c r="C71" s="3"/>
      <c r="D71" s="15"/>
      <c r="E71" s="15"/>
      <c r="F71" s="15"/>
      <c r="G71" s="16"/>
      <c r="H71" s="15"/>
      <c r="I71" s="17"/>
      <c r="J71" s="17"/>
      <c r="K71" s="15"/>
      <c r="L71" s="15"/>
      <c r="M71" s="15"/>
      <c r="N71" s="8"/>
      <c r="O71" s="15"/>
      <c r="P71" s="15"/>
      <c r="T71" s="6"/>
    </row>
    <row r="72" spans="1:20" ht="17.25" customHeight="1">
      <c r="A72" s="24"/>
      <c r="B72" s="24"/>
      <c r="C72" s="4" t="s">
        <v>58</v>
      </c>
      <c r="D72" s="10">
        <v>-6280.5500000000002</v>
      </c>
      <c r="E72" s="10">
        <v>-5340.6341305141996</v>
      </c>
      <c r="F72" s="10">
        <v>-5607.1999999999998</v>
      </c>
      <c r="G72" s="11" t="s">
        <v>74</v>
      </c>
      <c r="H72" s="10">
        <v>-67032.115549484399</v>
      </c>
      <c r="I72" s="12">
        <v>939.91586948580198</v>
      </c>
      <c r="J72" s="12">
        <v>-0.17599330838177199</v>
      </c>
      <c r="K72" s="10">
        <v>-18259.34</v>
      </c>
      <c r="L72" s="10">
        <v>-17278.304931401599</v>
      </c>
      <c r="M72" s="10">
        <f>K72-L72</f>
        <v>-981.03506859840127</v>
      </c>
      <c r="N72" s="13">
        <f>IF(L72&lt;&gt;0,IF(M72&lt;&gt;0,(IF(M72&lt;0,IF(L72&lt;0,(M72/L72)*(-1),M72/ABS(L72)),M72/ABS(L72))),0),IF(M72=0,0,(IF(M72&gt;0,1,-1))))</f>
        <v>-0.056778432403717299</v>
      </c>
      <c r="O72" s="10">
        <v>-15132.280000000001</v>
      </c>
      <c r="P72" s="10">
        <f>H72-K72</f>
        <v>-48772.775549484402</v>
      </c>
      <c r="Q72" s="21">
        <v>-67032.115549484399</v>
      </c>
      <c r="R72" s="21">
        <v>981.035068598365</v>
      </c>
      <c r="S72" s="21">
        <v>-0.0567784324037151</v>
      </c>
      <c r="T72" s="42"/>
    </row>
    <row r="73" spans="1:20" ht="16.5" customHeight="1">
      <c r="A73" s="4"/>
      <c r="B73" s="4"/>
      <c r="C73" s="3"/>
      <c r="D73" s="15"/>
      <c r="E73" s="15"/>
      <c r="F73" s="15"/>
      <c r="G73" s="16"/>
      <c r="H73" s="15"/>
      <c r="I73" s="17"/>
      <c r="J73" s="17"/>
      <c r="K73" s="15"/>
      <c r="L73" s="15"/>
      <c r="M73" s="15"/>
      <c r="N73" s="8"/>
      <c r="O73" s="15"/>
      <c r="P73" s="15"/>
      <c r="T73" s="6"/>
    </row>
    <row r="74" spans="1:20" ht="13.5" customHeight="1">
      <c r="A74" s="6"/>
      <c r="B74" s="6"/>
      <c r="C74" s="4"/>
      <c r="D74" s="15"/>
      <c r="E74" s="15"/>
      <c r="F74" s="15"/>
      <c r="G74" s="16" t="s">
        <v>75</v>
      </c>
      <c r="H74" s="15"/>
      <c r="I74" s="17"/>
      <c r="J74" s="17"/>
      <c r="K74" s="15"/>
      <c r="L74" s="15"/>
      <c r="M74" s="15"/>
      <c r="N74" s="8"/>
      <c r="O74" s="15"/>
      <c r="P74" s="15"/>
      <c r="Q74" s="22"/>
      <c r="R74" s="22"/>
      <c r="S74" s="22"/>
      <c r="T74" s="6"/>
    </row>
    <row r="75" spans="1:20" ht="13.5" customHeight="1">
      <c r="C75" s="2" t="s">
        <v>59</v>
      </c>
      <c r="D75" s="10">
        <v>-6280.5500000000002</v>
      </c>
      <c r="E75" s="10">
        <v>-5340.6341305141996</v>
      </c>
      <c r="F75" s="10">
        <v>-5607.1999999999998</v>
      </c>
      <c r="G75" s="11" t="s">
        <v>76</v>
      </c>
      <c r="H75" s="10">
        <v>-67032.115549484399</v>
      </c>
      <c r="I75" s="12">
        <v>939.91586948580198</v>
      </c>
      <c r="J75" s="12">
        <v>-0.17599330838177199</v>
      </c>
      <c r="K75" s="10">
        <v>-18259.34</v>
      </c>
      <c r="L75" s="10">
        <v>-17278.304931401599</v>
      </c>
      <c r="M75" s="10">
        <f>K75-L75</f>
        <v>-981.03506859840127</v>
      </c>
      <c r="N75" s="13">
        <f>IF(L75&lt;&gt;0,IF(M75&lt;&gt;0,(IF(M75&lt;0,IF(L75&lt;0,(M75/L75)*(-1),M75/ABS(L75)),M75/ABS(L75))),0),IF(M75=0,0,(IF(M75&gt;0,1,-1))))</f>
        <v>-0.056778432403717299</v>
      </c>
      <c r="O75" s="10">
        <v>-15132.280000000001</v>
      </c>
      <c r="P75" s="10">
        <f>H75-K75</f>
        <v>-48772.775549484402</v>
      </c>
      <c r="Q75" s="20">
        <v>-67032.115549484399</v>
      </c>
      <c r="R75" s="20">
        <v>981.035068598365</v>
      </c>
      <c r="S75" s="20">
        <v>-0.0567784324037151</v>
      </c>
    </row>
    <row r="76" spans="1:20" ht="13.5" customHeight="1">
      <c r="C76" s="2" t="s">
        <v>60</v>
      </c>
      <c r="D76" s="10">
        <v>365546.51000000001</v>
      </c>
      <c r="E76" s="10">
        <v>-5340.6341305141996</v>
      </c>
      <c r="F76" s="10">
        <v>392982.85999999999</v>
      </c>
      <c r="G76" s="11" t="s">
        <v>77</v>
      </c>
      <c r="H76" s="10">
        <v>-67032.115549484399</v>
      </c>
      <c r="I76" s="12">
        <v>-370887.144130514</v>
      </c>
      <c r="J76" s="12">
        <v>69.446274555940207</v>
      </c>
      <c r="K76" s="10">
        <v>353567.71999999997</v>
      </c>
      <c r="L76" s="10">
        <v>-17278.304931401599</v>
      </c>
      <c r="M76" s="10">
        <f>K76-L76</f>
        <v>370846.0249314016</v>
      </c>
      <c r="N76" s="13">
        <f>IF(L76&lt;&gt;0,IF(M76&lt;&gt;0,(IF(M76&lt;0,IF(L76&lt;0,(M76/L76)*(-1),M76/ABS(L76)),M76/ABS(L76))),0),IF(M76=0,0,(IF(M76&gt;0,1,-1))))</f>
        <v>21.463102220023092</v>
      </c>
      <c r="O76" s="10">
        <v>383457.78000000003</v>
      </c>
      <c r="P76" s="10">
        <f>H76-K76</f>
        <v>-420599.83554948436</v>
      </c>
      <c r="Q76" s="20">
        <v>-67032.115549484399</v>
      </c>
      <c r="R76" s="20">
        <v>-370846.024931402</v>
      </c>
      <c r="S76" s="20">
        <v>21.463102220023099</v>
      </c>
    </row>
    <row r="77" spans="1:20" ht="16.5" customHeight="1">
      <c r="A77" s="4"/>
      <c r="B77" s="4"/>
      <c r="C77" s="4"/>
      <c r="D77" s="6"/>
      <c r="E77" s="6"/>
      <c r="F77" s="6"/>
      <c r="G77" s="6"/>
      <c r="I77" s="4"/>
      <c r="J77" s="4"/>
      <c r="N77" s="8"/>
      <c r="O77" s="6"/>
      <c r="P77" s="6"/>
      <c r="T77" s="6"/>
    </row>
    <row r="78" spans="1:20" ht="16.5" customHeight="1">
      <c r="A78" s="4"/>
      <c r="B78" s="4"/>
      <c r="C78" s="4"/>
      <c r="D78" s="6"/>
      <c r="E78" s="6"/>
      <c r="F78" s="6"/>
      <c r="G78" s="6"/>
      <c r="I78" s="4"/>
      <c r="J78" s="4"/>
      <c r="N78" s="8"/>
      <c r="O78" s="6"/>
      <c r="P78" s="6"/>
      <c r="T78" s="6"/>
    </row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86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ASSOC-GOVERNANCE: 412-5200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107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 t="s">
        <v>18</v>
      </c>
      <c r="D28" s="15">
        <v>0</v>
      </c>
      <c r="E28" s="15">
        <v>0</v>
      </c>
      <c r="F28" s="15">
        <v>0</v>
      </c>
      <c r="G28" s="16" t="str">
        <f>C28</f>
        <v>(5110) PROFESSIONAL SERVICES</v>
      </c>
      <c r="H28" s="15">
        <v>0</v>
      </c>
      <c r="I28" s="17">
        <v>0</v>
      </c>
      <c r="J28" s="17">
        <v>0</v>
      </c>
      <c r="K28" s="15">
        <v>333</v>
      </c>
      <c r="L28" s="15">
        <v>0</v>
      </c>
      <c r="M28" s="15">
        <f>L28-K28</f>
        <v>-333</v>
      </c>
      <c r="N28" s="18">
        <f>IF(L28&lt;&gt;0,IF(M28&lt;&gt;0,(IF(M28&lt;0,IF(L28&lt;0,(M28/L28)*(-1),M28/ABS(L28)),M28/ABS(L28))),0),IF(M28=0,0,(IF(M28&gt;0,1,-1))))</f>
        <v>-1</v>
      </c>
      <c r="O28" s="15">
        <v>0</v>
      </c>
      <c r="P28" s="15">
        <f>H28-K28</f>
        <v>-333</v>
      </c>
      <c r="Q28" s="19">
        <v>0</v>
      </c>
      <c r="R28" s="19">
        <v>-333</v>
      </c>
      <c r="S28" s="19">
        <v>0</v>
      </c>
      <c r="T28" s="6"/>
    </row>
    <row r="29" spans="1:20" ht="17.25" customHeight="1">
      <c r="A29" s="24"/>
      <c r="B29" s="24"/>
      <c r="C29" s="2" t="s">
        <v>21</v>
      </c>
      <c r="D29" s="10">
        <v>0</v>
      </c>
      <c r="E29" s="10">
        <v>0</v>
      </c>
      <c r="F29" s="10">
        <v>0</v>
      </c>
      <c r="G29" s="11" t="str">
        <f>C29</f>
        <v>(510) Outside Services</v>
      </c>
      <c r="H29" s="10">
        <v>0</v>
      </c>
      <c r="I29" s="12">
        <v>0</v>
      </c>
      <c r="J29" s="12">
        <v>0</v>
      </c>
      <c r="K29" s="10">
        <v>333</v>
      </c>
      <c r="L29" s="10">
        <v>0</v>
      </c>
      <c r="M29" s="10">
        <f>L29-K29</f>
        <v>-333</v>
      </c>
      <c r="N29" s="13">
        <f>IF(L29&lt;&gt;0,IF(M29&lt;&gt;0,(IF(M29&lt;0,IF(L29&lt;0,(M29/L29)*(-1),M29/ABS(L29)),M29/ABS(L29))),0),IF(M29=0,0,(IF(M29&gt;0,1,-1))))</f>
        <v>-1</v>
      </c>
      <c r="O29" s="10">
        <v>0</v>
      </c>
      <c r="P29" s="10">
        <f>H29-K29</f>
        <v>-333</v>
      </c>
      <c r="Q29" s="14">
        <v>0</v>
      </c>
      <c r="R29" s="14">
        <v>-333</v>
      </c>
      <c r="S29" s="14">
        <v>0</v>
      </c>
      <c r="T29" s="42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22</v>
      </c>
      <c r="D31" s="15">
        <v>0</v>
      </c>
      <c r="E31" s="15">
        <v>0</v>
      </c>
      <c r="F31" s="15">
        <v>0</v>
      </c>
      <c r="G31" s="16" t="str">
        <f>C31</f>
        <v>(5210) TRANSPORTATION</v>
      </c>
      <c r="H31" s="15">
        <v>1000</v>
      </c>
      <c r="I31" s="17">
        <v>0</v>
      </c>
      <c r="J31" s="17">
        <v>0</v>
      </c>
      <c r="K31" s="15">
        <v>0</v>
      </c>
      <c r="L31" s="15">
        <v>500</v>
      </c>
      <c r="M31" s="15">
        <f>L31-K31</f>
        <v>500</v>
      </c>
      <c r="N31" s="18">
        <f>IF(L31&lt;&gt;0,IF(M31&lt;&gt;0,(IF(M31&lt;0,IF(L31&lt;0,(M31/L31)*(-1),M31/ABS(L31)),M31/ABS(L31))),0),IF(M31=0,0,(IF(M31&gt;0,1,-1))))</f>
        <v>1</v>
      </c>
      <c r="O31" s="15">
        <v>0</v>
      </c>
      <c r="P31" s="15">
        <f>H31-K31</f>
        <v>1000</v>
      </c>
      <c r="Q31" s="19">
        <v>1000</v>
      </c>
      <c r="R31" s="19">
        <v>500</v>
      </c>
      <c r="S31" s="19">
        <v>1</v>
      </c>
      <c r="T31" s="6"/>
    </row>
    <row r="32" spans="1:20" ht="16.5" customHeight="1">
      <c r="C32" s="3" t="s">
        <v>23</v>
      </c>
      <c r="D32" s="15">
        <v>0</v>
      </c>
      <c r="E32" s="15">
        <v>0</v>
      </c>
      <c r="F32" s="15">
        <v>0</v>
      </c>
      <c r="G32" s="16" t="str">
        <f>C32</f>
        <v>(5212) LODGING &amp; MEALS</v>
      </c>
      <c r="H32" s="15">
        <v>2350</v>
      </c>
      <c r="I32" s="17">
        <v>0</v>
      </c>
      <c r="J32" s="17">
        <v>0</v>
      </c>
      <c r="K32" s="15">
        <v>0</v>
      </c>
      <c r="L32" s="15">
        <v>650</v>
      </c>
      <c r="M32" s="15">
        <f>L32-K32</f>
        <v>650</v>
      </c>
      <c r="N32" s="18">
        <f>IF(L32&lt;&gt;0,IF(M32&lt;&gt;0,(IF(M32&lt;0,IF(L32&lt;0,(M32/L32)*(-1),M32/ABS(L32)),M32/ABS(L32))),0),IF(M32=0,0,(IF(M32&gt;0,1,-1))))</f>
        <v>1</v>
      </c>
      <c r="O32" s="15">
        <v>0</v>
      </c>
      <c r="P32" s="15">
        <f>H32-K32</f>
        <v>2350</v>
      </c>
      <c r="Q32" s="19">
        <v>2350</v>
      </c>
      <c r="R32" s="19">
        <v>650</v>
      </c>
      <c r="S32" s="19">
        <v>1</v>
      </c>
    </row>
    <row r="33" spans="1:20" ht="16.5" customHeight="1">
      <c r="C33" s="3" t="s">
        <v>24</v>
      </c>
      <c r="D33" s="15">
        <v>0</v>
      </c>
      <c r="E33" s="15">
        <v>0</v>
      </c>
      <c r="F33" s="15">
        <v>0</v>
      </c>
      <c r="G33" s="16" t="str">
        <f>C33</f>
        <v>(5216) BUSINESS MEETINGS</v>
      </c>
      <c r="H33" s="15">
        <v>1990</v>
      </c>
      <c r="I33" s="17">
        <v>0</v>
      </c>
      <c r="J33" s="17">
        <v>0</v>
      </c>
      <c r="K33" s="15">
        <v>0</v>
      </c>
      <c r="L33" s="15">
        <v>0</v>
      </c>
      <c r="M33" s="15">
        <f>L33-K33</f>
        <v>0</v>
      </c>
      <c r="N33" s="18">
        <f>IF(L33&lt;&gt;0,IF(M33&lt;&gt;0,(IF(M33&lt;0,IF(L33&lt;0,(M33/L33)*(-1),M33/ABS(L33)),M33/ABS(L33))),0),IF(M33=0,0,(IF(M33&gt;0,1,-1))))</f>
        <v>0</v>
      </c>
      <c r="O33" s="15">
        <v>0</v>
      </c>
      <c r="P33" s="15">
        <f>H33-K33</f>
        <v>1990</v>
      </c>
      <c r="Q33" s="19">
        <v>1990</v>
      </c>
      <c r="R33" s="19">
        <v>0</v>
      </c>
      <c r="S33" s="19">
        <v>0</v>
      </c>
    </row>
    <row r="34" spans="1:20" ht="17.25" customHeight="1">
      <c r="A34" s="24"/>
      <c r="B34" s="24"/>
      <c r="C34" s="2" t="s">
        <v>25</v>
      </c>
      <c r="D34" s="10">
        <v>0</v>
      </c>
      <c r="E34" s="10">
        <v>0</v>
      </c>
      <c r="F34" s="10">
        <v>0</v>
      </c>
      <c r="G34" s="11" t="str">
        <f>C34</f>
        <v>(520) Travel and Related Expenses</v>
      </c>
      <c r="H34" s="10">
        <v>5340</v>
      </c>
      <c r="I34" s="12">
        <v>0</v>
      </c>
      <c r="J34" s="12">
        <v>0</v>
      </c>
      <c r="K34" s="10">
        <v>0</v>
      </c>
      <c r="L34" s="10">
        <v>1150</v>
      </c>
      <c r="M34" s="10">
        <f>L34-K34</f>
        <v>1150</v>
      </c>
      <c r="N34" s="13">
        <f>IF(L34&lt;&gt;0,IF(M34&lt;&gt;0,(IF(M34&lt;0,IF(L34&lt;0,(M34/L34)*(-1),M34/ABS(L34)),M34/ABS(L34))),0),IF(M34=0,0,(IF(M34&gt;0,1,-1))))</f>
        <v>1</v>
      </c>
      <c r="O34" s="10">
        <v>0</v>
      </c>
      <c r="P34" s="10">
        <f>H34-K34</f>
        <v>5340</v>
      </c>
      <c r="Q34" s="14">
        <v>5340</v>
      </c>
      <c r="R34" s="14">
        <v>1150</v>
      </c>
      <c r="S34" s="14">
        <v>1</v>
      </c>
      <c r="T34" s="42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41</v>
      </c>
      <c r="D38" s="15">
        <v>0</v>
      </c>
      <c r="E38" s="15">
        <v>0</v>
      </c>
      <c r="F38" s="15">
        <v>0</v>
      </c>
      <c r="G38" s="16" t="str">
        <f>C38</f>
        <v>(5599) MISC EXPENSE</v>
      </c>
      <c r="H38" s="15">
        <v>32</v>
      </c>
      <c r="I38" s="17">
        <v>0</v>
      </c>
      <c r="J38" s="17">
        <v>0</v>
      </c>
      <c r="K38" s="15">
        <v>0</v>
      </c>
      <c r="L38" s="15">
        <v>32</v>
      </c>
      <c r="M38" s="15">
        <f>L38-K38</f>
        <v>32</v>
      </c>
      <c r="N38" s="18">
        <f>IF(L38&lt;&gt;0,IF(M38&lt;&gt;0,(IF(M38&lt;0,IF(L38&lt;0,(M38/L38)*(-1),M38/ABS(L38)),M38/ABS(L38))),0),IF(M38=0,0,(IF(M38&gt;0,1,-1))))</f>
        <v>1</v>
      </c>
      <c r="O38" s="15">
        <v>0</v>
      </c>
      <c r="P38" s="15">
        <f>H38-K38</f>
        <v>32</v>
      </c>
      <c r="Q38" s="19">
        <v>32</v>
      </c>
      <c r="R38" s="19">
        <v>32</v>
      </c>
      <c r="S38" s="19">
        <v>1</v>
      </c>
      <c r="T38" s="6"/>
    </row>
    <row r="39" spans="1:20" ht="17.25" customHeight="1">
      <c r="A39" s="24"/>
      <c r="B39" s="24"/>
      <c r="C39" s="2" t="s">
        <v>42</v>
      </c>
      <c r="D39" s="10">
        <v>0</v>
      </c>
      <c r="E39" s="10">
        <v>0</v>
      </c>
      <c r="F39" s="10">
        <v>0</v>
      </c>
      <c r="G39" s="11" t="str">
        <f>C39</f>
        <v>(550) Operating Expenses</v>
      </c>
      <c r="H39" s="10">
        <v>32</v>
      </c>
      <c r="I39" s="12">
        <v>0</v>
      </c>
      <c r="J39" s="12">
        <v>0</v>
      </c>
      <c r="K39" s="10">
        <v>0</v>
      </c>
      <c r="L39" s="10">
        <v>32</v>
      </c>
      <c r="M39" s="10">
        <f>L39-K39</f>
        <v>32</v>
      </c>
      <c r="N39" s="13">
        <f>IF(L39&lt;&gt;0,IF(M39&lt;&gt;0,(IF(M39&lt;0,IF(L39&lt;0,(M39/L39)*(-1),M39/ABS(L39)),M39/ABS(L39))),0),IF(M39=0,0,(IF(M39&gt;0,1,-1))))</f>
        <v>1</v>
      </c>
      <c r="O39" s="10">
        <v>0</v>
      </c>
      <c r="P39" s="10">
        <f>H39-K39</f>
        <v>32</v>
      </c>
      <c r="Q39" s="14">
        <v>32</v>
      </c>
      <c r="R39" s="14">
        <v>32</v>
      </c>
      <c r="S39" s="14">
        <v>1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7.25" customHeight="1">
      <c r="A41" s="24"/>
      <c r="B41" s="24"/>
      <c r="C41" s="2" t="s">
        <v>43</v>
      </c>
      <c r="D41" s="10">
        <v>0</v>
      </c>
      <c r="E41" s="10">
        <v>0</v>
      </c>
      <c r="F41" s="10">
        <v>0</v>
      </c>
      <c r="G41" s="11" t="s">
        <v>70</v>
      </c>
      <c r="H41" s="10">
        <v>5372</v>
      </c>
      <c r="I41" s="12">
        <v>0</v>
      </c>
      <c r="J41" s="12">
        <v>0</v>
      </c>
      <c r="K41" s="10">
        <v>333</v>
      </c>
      <c r="L41" s="10">
        <v>1182</v>
      </c>
      <c r="M41" s="10">
        <f>L41-K41</f>
        <v>849</v>
      </c>
      <c r="N41" s="13">
        <f>IF(L41&lt;&gt;0,IF(M41&lt;&gt;0,(IF(M41&lt;0,IF(L41&lt;0,(M41/L41)*(-1),M41/ABS(L41)),M41/ABS(L41))),0),IF(M41=0,0,(IF(M41&gt;0,1,-1))))</f>
        <v>0.71827411167512689</v>
      </c>
      <c r="O41" s="10">
        <v>0</v>
      </c>
      <c r="P41" s="10">
        <f>H41-K41</f>
        <v>5039</v>
      </c>
      <c r="Q41" s="14">
        <v>5372</v>
      </c>
      <c r="R41" s="14">
        <v>849</v>
      </c>
      <c r="S41" s="14">
        <v>0.718274111675127</v>
      </c>
      <c r="T41" s="42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 t="s">
        <v>47</v>
      </c>
      <c r="D43" s="15">
        <v>0</v>
      </c>
      <c r="E43" s="15">
        <v>0</v>
      </c>
      <c r="F43" s="15">
        <v>0</v>
      </c>
      <c r="G43" s="16" t="str">
        <f>C43</f>
        <v>(5909) IUT/DIST CTR</v>
      </c>
      <c r="H43" s="15">
        <v>0</v>
      </c>
      <c r="I43" s="17">
        <v>0</v>
      </c>
      <c r="J43" s="17">
        <v>0</v>
      </c>
      <c r="K43" s="15">
        <v>3.75</v>
      </c>
      <c r="L43" s="15">
        <v>0</v>
      </c>
      <c r="M43" s="15">
        <f>L43-K43</f>
        <v>-3.75</v>
      </c>
      <c r="N43" s="18">
        <f>IF(L43&lt;&gt;0,IF(M43&lt;&gt;0,(IF(M43&lt;0,IF(L43&lt;0,(M43/L43)*(-1),M43/ABS(L43)),M43/ABS(L43))),0),IF(M43=0,0,(IF(M43&gt;0,1,-1))))</f>
        <v>-1</v>
      </c>
      <c r="O43" s="15">
        <v>0</v>
      </c>
      <c r="P43" s="15">
        <f>H43-K43</f>
        <v>-3.75</v>
      </c>
      <c r="Q43" s="19">
        <v>0</v>
      </c>
      <c r="R43" s="19">
        <v>-3.75</v>
      </c>
      <c r="S43" s="19">
        <v>0</v>
      </c>
      <c r="T43" s="6"/>
    </row>
    <row r="44" spans="1:20" ht="16.5" customHeight="1">
      <c r="C44" s="3" t="s">
        <v>48</v>
      </c>
      <c r="D44" s="15">
        <v>0</v>
      </c>
      <c r="E44" s="15">
        <v>0</v>
      </c>
      <c r="F44" s="15">
        <v>0</v>
      </c>
      <c r="G44" s="16" t="str">
        <f>C44</f>
        <v>(5910) IUT/REPRO CTR</v>
      </c>
      <c r="H44" s="15">
        <v>25</v>
      </c>
      <c r="I44" s="17">
        <v>0</v>
      </c>
      <c r="J44" s="17">
        <v>0</v>
      </c>
      <c r="K44" s="15">
        <v>0</v>
      </c>
      <c r="L44" s="15">
        <v>0</v>
      </c>
      <c r="M44" s="15">
        <f>L44-K44</f>
        <v>0</v>
      </c>
      <c r="N44" s="18">
        <f>IF(L44&lt;&gt;0,IF(M44&lt;&gt;0,(IF(M44&lt;0,IF(L44&lt;0,(M44/L44)*(-1),M44/ABS(L44)),M44/ABS(L44))),0),IF(M44=0,0,(IF(M44&gt;0,1,-1))))</f>
        <v>0</v>
      </c>
      <c r="O44" s="15">
        <v>0</v>
      </c>
      <c r="P44" s="15">
        <f>H44-K44</f>
        <v>25</v>
      </c>
      <c r="Q44" s="19">
        <v>25</v>
      </c>
      <c r="R44" s="19">
        <v>0</v>
      </c>
      <c r="S44" s="19">
        <v>0</v>
      </c>
    </row>
    <row r="45" spans="1:20" ht="13.5" hidden="1">
      <c r="A45" s="4"/>
      <c r="B45" s="4"/>
      <c r="C45" s="3" t="s">
        <v>51</v>
      </c>
      <c r="D45" s="15">
        <v>0</v>
      </c>
      <c r="E45" s="15">
        <v>0</v>
      </c>
      <c r="F45" s="15">
        <v>0</v>
      </c>
      <c r="G45" s="16" t="str">
        <f>C45</f>
        <v>(590) IUT</v>
      </c>
      <c r="H45" s="15">
        <v>25</v>
      </c>
      <c r="I45" s="17">
        <v>0</v>
      </c>
      <c r="J45" s="17">
        <v>0</v>
      </c>
      <c r="K45" s="15">
        <v>3.75</v>
      </c>
      <c r="L45" s="15">
        <v>0</v>
      </c>
      <c r="M45" s="15">
        <f>L45-K45</f>
        <v>-3.75</v>
      </c>
      <c r="N45" s="18">
        <f>IF(L45&lt;&gt;0,IF(M45&lt;&gt;0,(IF(M45&lt;0,IF(L45&lt;0,(M45/L45)*(-1),M45/ABS(L45)),M45/ABS(L45))),0),IF(M45=0,0,(IF(M45&gt;0,1,-1))))</f>
        <v>-1</v>
      </c>
      <c r="O45" s="15">
        <v>0</v>
      </c>
      <c r="P45" s="15">
        <f>H45-K45</f>
        <v>21.25</v>
      </c>
      <c r="Q45" s="19">
        <v>25</v>
      </c>
      <c r="R45" s="19">
        <v>-3.75</v>
      </c>
      <c r="S45" s="19">
        <v>0</v>
      </c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24"/>
      <c r="B47" s="24"/>
      <c r="C47" s="2" t="s">
        <v>52</v>
      </c>
      <c r="D47" s="10">
        <v>0</v>
      </c>
      <c r="E47" s="10">
        <v>0</v>
      </c>
      <c r="F47" s="10">
        <v>0</v>
      </c>
      <c r="G47" s="11" t="str">
        <f>C47</f>
        <v>(52) Total Indirect Expenses</v>
      </c>
      <c r="H47" s="10">
        <v>25</v>
      </c>
      <c r="I47" s="12">
        <v>0</v>
      </c>
      <c r="J47" s="12">
        <v>0</v>
      </c>
      <c r="K47" s="10">
        <v>3.75</v>
      </c>
      <c r="L47" s="10">
        <v>0</v>
      </c>
      <c r="M47" s="10">
        <f>L47-K47</f>
        <v>-3.75</v>
      </c>
      <c r="N47" s="13">
        <f>IF(L47&lt;&gt;0,IF(M47&lt;&gt;0,(IF(M47&lt;0,IF(L47&lt;0,(M47/L47)*(-1),M47/ABS(L47)),M47/ABS(L47))),0),IF(M47=0,0,(IF(M47&gt;0,1,-1))))</f>
        <v>-1</v>
      </c>
      <c r="O47" s="10">
        <v>0</v>
      </c>
      <c r="P47" s="10">
        <f>H47-K47</f>
        <v>21.25</v>
      </c>
      <c r="Q47" s="14">
        <v>25</v>
      </c>
      <c r="R47" s="14">
        <v>-3.75</v>
      </c>
      <c r="S47" s="14">
        <v>0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53</v>
      </c>
      <c r="D49" s="10">
        <v>0</v>
      </c>
      <c r="E49" s="10">
        <v>0</v>
      </c>
      <c r="F49" s="10">
        <v>0</v>
      </c>
      <c r="G49" s="11" t="s">
        <v>71</v>
      </c>
      <c r="H49" s="10">
        <v>5397</v>
      </c>
      <c r="I49" s="12">
        <v>0</v>
      </c>
      <c r="J49" s="12">
        <v>0</v>
      </c>
      <c r="K49" s="10">
        <v>336.75</v>
      </c>
      <c r="L49" s="10">
        <v>1182</v>
      </c>
      <c r="M49" s="10">
        <f>L49-K49</f>
        <v>845.25</v>
      </c>
      <c r="N49" s="13">
        <f>IF(L49&lt;&gt;0,IF(M49&lt;&gt;0,(IF(M49&lt;0,IF(L49&lt;0,(M49/L49)*(-1),M49/ABS(L49)),M49/ABS(L49))),0),IF(M49=0,0,(IF(M49&gt;0,1,-1))))</f>
        <v>0.71510152284263961</v>
      </c>
      <c r="O49" s="10">
        <v>0</v>
      </c>
      <c r="P49" s="10">
        <f>H49-K49</f>
        <v>5060.25</v>
      </c>
      <c r="Q49" s="14">
        <v>5397</v>
      </c>
      <c r="R49" s="14">
        <v>845.25</v>
      </c>
      <c r="S49" s="14">
        <v>0.71510152284263995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54</v>
      </c>
      <c r="D51" s="10">
        <v>0</v>
      </c>
      <c r="E51" s="10">
        <v>0</v>
      </c>
      <c r="F51" s="10">
        <v>0</v>
      </c>
      <c r="G51" s="11" t="s">
        <v>72</v>
      </c>
      <c r="H51" s="10">
        <v>-5397</v>
      </c>
      <c r="I51" s="12">
        <v>0</v>
      </c>
      <c r="J51" s="12">
        <v>0</v>
      </c>
      <c r="K51" s="10">
        <v>-336.75</v>
      </c>
      <c r="L51" s="10">
        <v>-1182</v>
      </c>
      <c r="M51" s="10">
        <f>K51-L51</f>
        <v>845.25</v>
      </c>
      <c r="N51" s="13">
        <f>IF(L51&lt;&gt;0,IF(M51&lt;&gt;0,(IF(M51&lt;0,IF(L51&lt;0,(M51/L51)*(-1),M51/ABS(L51)),M51/ABS(L51))),0),IF(M51=0,0,(IF(M51&gt;0,1,-1))))</f>
        <v>0.71510152284263961</v>
      </c>
      <c r="O51" s="10">
        <v>0</v>
      </c>
      <c r="P51" s="10">
        <f>H51-K51</f>
        <v>-5060.25</v>
      </c>
      <c r="Q51" s="14">
        <v>-5397</v>
      </c>
      <c r="R51" s="14">
        <v>-845.25</v>
      </c>
      <c r="S51" s="14">
        <v>0.71510152284263995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2" t="s">
        <v>57</v>
      </c>
      <c r="D54" s="10">
        <v>0</v>
      </c>
      <c r="E54" s="10">
        <v>0</v>
      </c>
      <c r="F54" s="10">
        <v>0</v>
      </c>
      <c r="G54" s="11" t="s">
        <v>73</v>
      </c>
      <c r="H54" s="10">
        <v>5397</v>
      </c>
      <c r="I54" s="12">
        <v>0</v>
      </c>
      <c r="J54" s="12">
        <v>0</v>
      </c>
      <c r="K54" s="10">
        <v>336.75</v>
      </c>
      <c r="L54" s="10">
        <v>1182</v>
      </c>
      <c r="M54" s="10">
        <f>L54-K54</f>
        <v>845.25</v>
      </c>
      <c r="N54" s="13">
        <f>IF(L54&lt;&gt;0,IF(M54&lt;&gt;0,(IF(M54&lt;0,IF(L54&lt;0,(M54/L54)*(-1),M54/ABS(L54)),M54/ABS(L54))),0),IF(M54=0,0,(IF(M54&gt;0,1,-1))))</f>
        <v>0.71510152284263961</v>
      </c>
      <c r="O54" s="10">
        <v>0</v>
      </c>
      <c r="P54" s="10">
        <f>H54-K54</f>
        <v>5060.25</v>
      </c>
      <c r="Q54" s="20">
        <v>5397</v>
      </c>
      <c r="R54" s="20">
        <v>845.25</v>
      </c>
      <c r="S54" s="20">
        <v>0.71510152284263995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4" t="s">
        <v>58</v>
      </c>
      <c r="D56" s="10">
        <v>0</v>
      </c>
      <c r="E56" s="10">
        <v>0</v>
      </c>
      <c r="F56" s="10">
        <v>0</v>
      </c>
      <c r="G56" s="11" t="s">
        <v>74</v>
      </c>
      <c r="H56" s="10">
        <v>-5397</v>
      </c>
      <c r="I56" s="12">
        <v>0</v>
      </c>
      <c r="J56" s="12">
        <v>0</v>
      </c>
      <c r="K56" s="10">
        <v>-336.75</v>
      </c>
      <c r="L56" s="10">
        <v>-1182</v>
      </c>
      <c r="M56" s="10">
        <f>K56-L56</f>
        <v>845.25</v>
      </c>
      <c r="N56" s="13">
        <f>IF(L56&lt;&gt;0,IF(M56&lt;&gt;0,(IF(M56&lt;0,IF(L56&lt;0,(M56/L56)*(-1),M56/ABS(L56)),M56/ABS(L56))),0),IF(M56=0,0,(IF(M56&gt;0,1,-1))))</f>
        <v>0.71510152284263961</v>
      </c>
      <c r="O56" s="10">
        <v>0</v>
      </c>
      <c r="P56" s="10">
        <f>H56-K56</f>
        <v>-5060.25</v>
      </c>
      <c r="Q56" s="21">
        <v>-5397</v>
      </c>
      <c r="R56" s="21">
        <v>-845.25</v>
      </c>
      <c r="S56" s="21">
        <v>0.71510152284263995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3.5" customHeight="1">
      <c r="A58" s="6"/>
      <c r="B58" s="6"/>
      <c r="C58" s="4"/>
      <c r="D58" s="15"/>
      <c r="E58" s="15"/>
      <c r="F58" s="15"/>
      <c r="G58" s="16" t="s">
        <v>75</v>
      </c>
      <c r="H58" s="15"/>
      <c r="I58" s="17"/>
      <c r="J58" s="17"/>
      <c r="K58" s="15"/>
      <c r="L58" s="15"/>
      <c r="M58" s="15"/>
      <c r="N58" s="8"/>
      <c r="O58" s="15"/>
      <c r="P58" s="15"/>
      <c r="Q58" s="22"/>
      <c r="R58" s="22"/>
      <c r="S58" s="22"/>
      <c r="T58" s="6"/>
    </row>
    <row r="59" spans="1:20" ht="13.5" customHeight="1">
      <c r="C59" s="2" t="s">
        <v>59</v>
      </c>
      <c r="D59" s="10">
        <v>0</v>
      </c>
      <c r="E59" s="10">
        <v>0</v>
      </c>
      <c r="F59" s="10">
        <v>0</v>
      </c>
      <c r="G59" s="11" t="s">
        <v>76</v>
      </c>
      <c r="H59" s="10">
        <v>-5397</v>
      </c>
      <c r="I59" s="12">
        <v>0</v>
      </c>
      <c r="J59" s="12">
        <v>0</v>
      </c>
      <c r="K59" s="10">
        <v>-336.75</v>
      </c>
      <c r="L59" s="10">
        <v>-1182</v>
      </c>
      <c r="M59" s="10">
        <f>K59-L59</f>
        <v>845.25</v>
      </c>
      <c r="N59" s="13">
        <f>IF(L59&lt;&gt;0,IF(M59&lt;&gt;0,(IF(M59&lt;0,IF(L59&lt;0,(M59/L59)*(-1),M59/ABS(L59)),M59/ABS(L59))),0),IF(M59=0,0,(IF(M59&gt;0,1,-1))))</f>
        <v>0.71510152284263961</v>
      </c>
      <c r="O59" s="10">
        <v>0</v>
      </c>
      <c r="P59" s="10">
        <f>H59-K59</f>
        <v>-5060.25</v>
      </c>
      <c r="Q59" s="20">
        <v>-5397</v>
      </c>
      <c r="R59" s="20">
        <v>-845.25</v>
      </c>
      <c r="S59" s="20">
        <v>0.71510152284263995</v>
      </c>
    </row>
    <row r="60" spans="1:20" ht="13.5" customHeight="1">
      <c r="C60" s="2" t="s">
        <v>60</v>
      </c>
      <c r="D60" s="10">
        <v>0</v>
      </c>
      <c r="E60" s="10">
        <v>0</v>
      </c>
      <c r="F60" s="10">
        <v>0</v>
      </c>
      <c r="G60" s="11" t="s">
        <v>77</v>
      </c>
      <c r="H60" s="10">
        <v>-5397</v>
      </c>
      <c r="I60" s="12">
        <v>0</v>
      </c>
      <c r="J60" s="12">
        <v>0</v>
      </c>
      <c r="K60" s="10">
        <v>-336.75</v>
      </c>
      <c r="L60" s="10">
        <v>-1182</v>
      </c>
      <c r="M60" s="10">
        <f>K60-L60</f>
        <v>845.25</v>
      </c>
      <c r="N60" s="13">
        <f>IF(L60&lt;&gt;0,IF(M60&lt;&gt;0,(IF(M60&lt;0,IF(L60&lt;0,(M60/L60)*(-1),M60/ABS(L60)),M60/ABS(L60))),0),IF(M60=0,0,(IF(M60&gt;0,1,-1))))</f>
        <v>0.71510152284263961</v>
      </c>
      <c r="O60" s="10">
        <v>0</v>
      </c>
      <c r="P60" s="10">
        <f>H60-K60</f>
        <v>-5060.25</v>
      </c>
      <c r="Q60" s="20">
        <v>-5397</v>
      </c>
      <c r="R60" s="20">
        <v>-845.25</v>
      </c>
      <c r="S60" s="20">
        <v>0.71510152284263995</v>
      </c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6.5" customHeight="1">
      <c r="A62" s="4"/>
      <c r="B62" s="4"/>
      <c r="C62" s="4"/>
      <c r="D62" s="6"/>
      <c r="E62" s="6"/>
      <c r="F62" s="6"/>
      <c r="G62" s="6"/>
      <c r="I62" s="4"/>
      <c r="J62" s="4"/>
      <c r="N62" s="8"/>
      <c r="O62" s="6"/>
      <c r="P62" s="6"/>
      <c r="T62" s="6"/>
    </row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111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ASSOC-MEMBERSHIP PROMOTION: 412-5201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110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 t="s">
        <v>26</v>
      </c>
      <c r="D30" s="15">
        <v>0</v>
      </c>
      <c r="E30" s="15">
        <v>0</v>
      </c>
      <c r="F30" s="15">
        <v>0</v>
      </c>
      <c r="G30" s="16" t="str">
        <f>C30</f>
        <v>(5302) MEAL FUNCTIONS</v>
      </c>
      <c r="H30" s="15">
        <v>1000</v>
      </c>
      <c r="I30" s="17">
        <v>0</v>
      </c>
      <c r="J30" s="17">
        <v>0</v>
      </c>
      <c r="K30" s="15">
        <v>0</v>
      </c>
      <c r="L30" s="15">
        <v>0</v>
      </c>
      <c r="M30" s="15">
        <f>L30-K30</f>
        <v>0</v>
      </c>
      <c r="N30" s="18">
        <f>IF(L30&lt;&gt;0,IF(M30&lt;&gt;0,(IF(M30&lt;0,IF(L30&lt;0,(M30/L30)*(-1),M30/ABS(L30)),M30/ABS(L30))),0),IF(M30=0,0,(IF(M30&gt;0,1,-1))))</f>
        <v>0</v>
      </c>
      <c r="O30" s="15">
        <v>0</v>
      </c>
      <c r="P30" s="15">
        <f>H30-K30</f>
        <v>1000</v>
      </c>
      <c r="Q30" s="19">
        <v>1000</v>
      </c>
      <c r="R30" s="19">
        <v>0</v>
      </c>
      <c r="S30" s="19">
        <v>0</v>
      </c>
      <c r="T30" s="6"/>
    </row>
    <row r="31" spans="1:20" ht="16.5" customHeight="1">
      <c r="C31" s="3" t="s">
        <v>29</v>
      </c>
      <c r="D31" s="15">
        <v>0</v>
      </c>
      <c r="E31" s="15">
        <v>0</v>
      </c>
      <c r="F31" s="15">
        <v>0</v>
      </c>
      <c r="G31" s="16" t="str">
        <f>C31</f>
        <v>(5306) AWARDS</v>
      </c>
      <c r="H31" s="15">
        <v>2000</v>
      </c>
      <c r="I31" s="17">
        <v>0</v>
      </c>
      <c r="J31" s="17">
        <v>0</v>
      </c>
      <c r="K31" s="15">
        <v>0</v>
      </c>
      <c r="L31" s="15">
        <v>0</v>
      </c>
      <c r="M31" s="15">
        <f>L31-K31</f>
        <v>0</v>
      </c>
      <c r="N31" s="18">
        <f>IF(L31&lt;&gt;0,IF(M31&lt;&gt;0,(IF(M31&lt;0,IF(L31&lt;0,(M31/L31)*(-1),M31/ABS(L31)),M31/ABS(L31))),0),IF(M31=0,0,(IF(M31&gt;0,1,-1))))</f>
        <v>0</v>
      </c>
      <c r="O31" s="15">
        <v>0</v>
      </c>
      <c r="P31" s="15">
        <f>H31-K31</f>
        <v>2000</v>
      </c>
      <c r="Q31" s="19">
        <v>2000</v>
      </c>
      <c r="R31" s="19">
        <v>0</v>
      </c>
      <c r="S31" s="19">
        <v>0</v>
      </c>
    </row>
    <row r="32" spans="1:20" ht="17.25" customHeight="1">
      <c r="A32" s="24"/>
      <c r="B32" s="24"/>
      <c r="C32" s="2" t="s">
        <v>32</v>
      </c>
      <c r="D32" s="10">
        <v>0</v>
      </c>
      <c r="E32" s="10">
        <v>0</v>
      </c>
      <c r="F32" s="10">
        <v>0</v>
      </c>
      <c r="G32" s="11" t="str">
        <f>C32</f>
        <v>(530) Meetings and Conferences</v>
      </c>
      <c r="H32" s="10">
        <v>3000</v>
      </c>
      <c r="I32" s="12">
        <v>0</v>
      </c>
      <c r="J32" s="12">
        <v>0</v>
      </c>
      <c r="K32" s="10">
        <v>0</v>
      </c>
      <c r="L32" s="10">
        <v>0</v>
      </c>
      <c r="M32" s="10">
        <f>L32-K32</f>
        <v>0</v>
      </c>
      <c r="N32" s="13">
        <f>IF(L32&lt;&gt;0,IF(M32&lt;&gt;0,(IF(M32&lt;0,IF(L32&lt;0,(M32/L32)*(-1),M32/ABS(L32)),M32/ABS(L32))),0),IF(M32=0,0,(IF(M32&gt;0,1,-1))))</f>
        <v>0</v>
      </c>
      <c r="O32" s="10">
        <v>0</v>
      </c>
      <c r="P32" s="10">
        <f>H32-K32</f>
        <v>3000</v>
      </c>
      <c r="Q32" s="14">
        <v>3000</v>
      </c>
      <c r="R32" s="14">
        <v>0</v>
      </c>
      <c r="S32" s="14">
        <v>0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34</v>
      </c>
      <c r="D34" s="15">
        <v>0</v>
      </c>
      <c r="E34" s="15">
        <v>0</v>
      </c>
      <c r="F34" s="15">
        <v>0</v>
      </c>
      <c r="G34" s="16" t="str">
        <f>C34</f>
        <v>(5402) PRINTING-OUTSIDE</v>
      </c>
      <c r="H34" s="15">
        <v>500</v>
      </c>
      <c r="I34" s="17">
        <v>0</v>
      </c>
      <c r="J34" s="17">
        <v>0</v>
      </c>
      <c r="K34" s="15">
        <v>0</v>
      </c>
      <c r="L34" s="15">
        <v>500</v>
      </c>
      <c r="M34" s="15">
        <f>L34-K34</f>
        <v>500</v>
      </c>
      <c r="N34" s="18">
        <f>IF(L34&lt;&gt;0,IF(M34&lt;&gt;0,(IF(M34&lt;0,IF(L34&lt;0,(M34/L34)*(-1),M34/ABS(L34)),M34/ABS(L34))),0),IF(M34=0,0,(IF(M34&gt;0,1,-1))))</f>
        <v>1</v>
      </c>
      <c r="O34" s="15">
        <v>0</v>
      </c>
      <c r="P34" s="15">
        <f>H34-K34</f>
        <v>500</v>
      </c>
      <c r="Q34" s="19">
        <v>500</v>
      </c>
      <c r="R34" s="19">
        <v>500</v>
      </c>
      <c r="S34" s="19">
        <v>1</v>
      </c>
      <c r="T34" s="6"/>
    </row>
    <row r="35" spans="1:20" ht="17.25" customHeight="1">
      <c r="A35" s="24"/>
      <c r="B35" s="24"/>
      <c r="C35" s="2" t="s">
        <v>37</v>
      </c>
      <c r="D35" s="10">
        <v>0</v>
      </c>
      <c r="E35" s="10">
        <v>0</v>
      </c>
      <c r="F35" s="10">
        <v>0</v>
      </c>
      <c r="G35" s="11" t="str">
        <f>C35</f>
        <v>(540) Publication Related Expenses</v>
      </c>
      <c r="H35" s="10">
        <v>500</v>
      </c>
      <c r="I35" s="12">
        <v>0</v>
      </c>
      <c r="J35" s="12">
        <v>0</v>
      </c>
      <c r="K35" s="10">
        <v>0</v>
      </c>
      <c r="L35" s="10">
        <v>500</v>
      </c>
      <c r="M35" s="10">
        <f>L35-K35</f>
        <v>500</v>
      </c>
      <c r="N35" s="13">
        <f>IF(L35&lt;&gt;0,IF(M35&lt;&gt;0,(IF(M35&lt;0,IF(L35&lt;0,(M35/L35)*(-1),M35/ABS(L35)),M35/ABS(L35))),0),IF(M35=0,0,(IF(M35&gt;0,1,-1))))</f>
        <v>1</v>
      </c>
      <c r="O35" s="10">
        <v>0</v>
      </c>
      <c r="P35" s="10">
        <f>H35-K35</f>
        <v>500</v>
      </c>
      <c r="Q35" s="14">
        <v>500</v>
      </c>
      <c r="R35" s="14">
        <v>500</v>
      </c>
      <c r="S35" s="14">
        <v>1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 t="s">
        <v>39</v>
      </c>
      <c r="D37" s="15">
        <v>0</v>
      </c>
      <c r="E37" s="15">
        <v>0</v>
      </c>
      <c r="F37" s="15">
        <v>0</v>
      </c>
      <c r="G37" s="16" t="str">
        <f>C37</f>
        <v>(5523) POSTAGE/E-MAIL</v>
      </c>
      <c r="H37" s="15">
        <v>100</v>
      </c>
      <c r="I37" s="17">
        <v>0</v>
      </c>
      <c r="J37" s="17">
        <v>0</v>
      </c>
      <c r="K37" s="15">
        <v>0</v>
      </c>
      <c r="L37" s="15">
        <v>0</v>
      </c>
      <c r="M37" s="15">
        <f>L37-K37</f>
        <v>0</v>
      </c>
      <c r="N37" s="18">
        <f>IF(L37&lt;&gt;0,IF(M37&lt;&gt;0,(IF(M37&lt;0,IF(L37&lt;0,(M37/L37)*(-1),M37/ABS(L37)),M37/ABS(L37))),0),IF(M37=0,0,(IF(M37&gt;0,1,-1))))</f>
        <v>0</v>
      </c>
      <c r="O37" s="15">
        <v>0</v>
      </c>
      <c r="P37" s="15">
        <f>H37-K37</f>
        <v>100</v>
      </c>
      <c r="Q37" s="19">
        <v>100</v>
      </c>
      <c r="R37" s="19">
        <v>0</v>
      </c>
      <c r="S37" s="19">
        <v>0</v>
      </c>
      <c r="T37" s="6"/>
    </row>
    <row r="38" spans="1:20" ht="17.25" customHeight="1">
      <c r="A38" s="24"/>
      <c r="B38" s="24"/>
      <c r="C38" s="2" t="s">
        <v>42</v>
      </c>
      <c r="D38" s="10">
        <v>0</v>
      </c>
      <c r="E38" s="10">
        <v>0</v>
      </c>
      <c r="F38" s="10">
        <v>0</v>
      </c>
      <c r="G38" s="11" t="str">
        <f>C38</f>
        <v>(550) Operating Expenses</v>
      </c>
      <c r="H38" s="10">
        <v>100</v>
      </c>
      <c r="I38" s="12">
        <v>0</v>
      </c>
      <c r="J38" s="12">
        <v>0</v>
      </c>
      <c r="K38" s="10">
        <v>0</v>
      </c>
      <c r="L38" s="10">
        <v>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0</v>
      </c>
      <c r="P38" s="10">
        <f>H38-K38</f>
        <v>100</v>
      </c>
      <c r="Q38" s="14">
        <v>100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43</v>
      </c>
      <c r="D40" s="10">
        <v>0</v>
      </c>
      <c r="E40" s="10">
        <v>0</v>
      </c>
      <c r="F40" s="10">
        <v>0</v>
      </c>
      <c r="G40" s="11" t="s">
        <v>70</v>
      </c>
      <c r="H40" s="10">
        <v>3600</v>
      </c>
      <c r="I40" s="12">
        <v>0</v>
      </c>
      <c r="J40" s="12">
        <v>0</v>
      </c>
      <c r="K40" s="10">
        <v>0</v>
      </c>
      <c r="L40" s="10">
        <v>500</v>
      </c>
      <c r="M40" s="10">
        <f>L40-K40</f>
        <v>500</v>
      </c>
      <c r="N40" s="13">
        <f>IF(L40&lt;&gt;0,IF(M40&lt;&gt;0,(IF(M40&lt;0,IF(L40&lt;0,(M40/L40)*(-1),M40/ABS(L40)),M40/ABS(L40))),0),IF(M40=0,0,(IF(M40&gt;0,1,-1))))</f>
        <v>1</v>
      </c>
      <c r="O40" s="10">
        <v>0</v>
      </c>
      <c r="P40" s="10">
        <f>H40-K40</f>
        <v>3600</v>
      </c>
      <c r="Q40" s="14">
        <v>3600</v>
      </c>
      <c r="R40" s="14">
        <v>500</v>
      </c>
      <c r="S40" s="14">
        <v>1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44</v>
      </c>
      <c r="D42" s="15">
        <v>0</v>
      </c>
      <c r="E42" s="15">
        <v>0</v>
      </c>
      <c r="F42" s="15">
        <v>0</v>
      </c>
      <c r="G42" s="16" t="str">
        <f>C42</f>
        <v>(5901) IUT/CPU</v>
      </c>
      <c r="H42" s="15">
        <v>0</v>
      </c>
      <c r="I42" s="17">
        <v>0</v>
      </c>
      <c r="J42" s="17">
        <v>0</v>
      </c>
      <c r="K42" s="15">
        <v>0</v>
      </c>
      <c r="L42" s="15">
        <v>0</v>
      </c>
      <c r="M42" s="15">
        <f>L42-K42</f>
        <v>0</v>
      </c>
      <c r="N42" s="18">
        <f>IF(L42&lt;&gt;0,IF(M42&lt;&gt;0,(IF(M42&lt;0,IF(L42&lt;0,(M42/L42)*(-1),M42/ABS(L42)),M42/ABS(L42))),0),IF(M42=0,0,(IF(M42&gt;0,1,-1))))</f>
        <v>0</v>
      </c>
      <c r="O42" s="15">
        <v>575</v>
      </c>
      <c r="P42" s="15">
        <f>H42-K42</f>
        <v>0</v>
      </c>
      <c r="Q42" s="19">
        <v>0</v>
      </c>
      <c r="R42" s="19">
        <v>0</v>
      </c>
      <c r="S42" s="19">
        <v>0</v>
      </c>
      <c r="T42" s="6"/>
    </row>
    <row r="43" spans="1:20" ht="13.5" hidden="1">
      <c r="A43" s="4"/>
      <c r="B43" s="4"/>
      <c r="C43" s="3" t="s">
        <v>51</v>
      </c>
      <c r="D43" s="15">
        <v>0</v>
      </c>
      <c r="E43" s="15">
        <v>0</v>
      </c>
      <c r="F43" s="15">
        <v>0</v>
      </c>
      <c r="G43" s="16" t="str">
        <f>C43</f>
        <v>(590) IUT</v>
      </c>
      <c r="H43" s="15">
        <v>0</v>
      </c>
      <c r="I43" s="17">
        <v>0</v>
      </c>
      <c r="J43" s="17">
        <v>0</v>
      </c>
      <c r="K43" s="15">
        <v>0</v>
      </c>
      <c r="L43" s="15">
        <v>0</v>
      </c>
      <c r="M43" s="15">
        <f>L43-K43</f>
        <v>0</v>
      </c>
      <c r="N43" s="18">
        <f>IF(L43&lt;&gt;0,IF(M43&lt;&gt;0,(IF(M43&lt;0,IF(L43&lt;0,(M43/L43)*(-1),M43/ABS(L43)),M43/ABS(L43))),0),IF(M43=0,0,(IF(M43&gt;0,1,-1))))</f>
        <v>0</v>
      </c>
      <c r="O43" s="15">
        <v>575</v>
      </c>
      <c r="P43" s="15">
        <f>H43-K43</f>
        <v>0</v>
      </c>
      <c r="Q43" s="19">
        <v>0</v>
      </c>
      <c r="R43" s="19">
        <v>0</v>
      </c>
      <c r="S43" s="19">
        <v>0</v>
      </c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24"/>
      <c r="B45" s="24"/>
      <c r="C45" s="2" t="s">
        <v>52</v>
      </c>
      <c r="D45" s="10">
        <v>0</v>
      </c>
      <c r="E45" s="10">
        <v>0</v>
      </c>
      <c r="F45" s="10">
        <v>0</v>
      </c>
      <c r="G45" s="11" t="str">
        <f>C45</f>
        <v>(52) Total Indirect Expenses</v>
      </c>
      <c r="H45" s="10">
        <v>0</v>
      </c>
      <c r="I45" s="12">
        <v>0</v>
      </c>
      <c r="J45" s="12">
        <v>0</v>
      </c>
      <c r="K45" s="10">
        <v>0</v>
      </c>
      <c r="L45" s="10">
        <v>0</v>
      </c>
      <c r="M45" s="10">
        <f>L45-K45</f>
        <v>0</v>
      </c>
      <c r="N45" s="13">
        <f>IF(L45&lt;&gt;0,IF(M45&lt;&gt;0,(IF(M45&lt;0,IF(L45&lt;0,(M45/L45)*(-1),M45/ABS(L45)),M45/ABS(L45))),0),IF(M45=0,0,(IF(M45&gt;0,1,-1))))</f>
        <v>0</v>
      </c>
      <c r="O45" s="10">
        <v>575</v>
      </c>
      <c r="P45" s="10">
        <f>H45-K45</f>
        <v>0</v>
      </c>
      <c r="Q45" s="14">
        <v>0</v>
      </c>
      <c r="R45" s="14">
        <v>0</v>
      </c>
      <c r="S45" s="14">
        <v>0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53</v>
      </c>
      <c r="D47" s="10">
        <v>0</v>
      </c>
      <c r="E47" s="10">
        <v>0</v>
      </c>
      <c r="F47" s="10">
        <v>0</v>
      </c>
      <c r="G47" s="11" t="s">
        <v>71</v>
      </c>
      <c r="H47" s="10">
        <v>3600</v>
      </c>
      <c r="I47" s="12">
        <v>0</v>
      </c>
      <c r="J47" s="12">
        <v>0</v>
      </c>
      <c r="K47" s="10">
        <v>0</v>
      </c>
      <c r="L47" s="10">
        <v>500</v>
      </c>
      <c r="M47" s="10">
        <f>L47-K47</f>
        <v>500</v>
      </c>
      <c r="N47" s="13">
        <f>IF(L47&lt;&gt;0,IF(M47&lt;&gt;0,(IF(M47&lt;0,IF(L47&lt;0,(M47/L47)*(-1),M47/ABS(L47)),M47/ABS(L47))),0),IF(M47=0,0,(IF(M47&gt;0,1,-1))))</f>
        <v>1</v>
      </c>
      <c r="O47" s="10">
        <v>575</v>
      </c>
      <c r="P47" s="10">
        <f>H47-K47</f>
        <v>3600</v>
      </c>
      <c r="Q47" s="14">
        <v>3600</v>
      </c>
      <c r="R47" s="14">
        <v>500</v>
      </c>
      <c r="S47" s="14">
        <v>1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54</v>
      </c>
      <c r="D49" s="10">
        <v>0</v>
      </c>
      <c r="E49" s="10">
        <v>0</v>
      </c>
      <c r="F49" s="10">
        <v>0</v>
      </c>
      <c r="G49" s="11" t="s">
        <v>72</v>
      </c>
      <c r="H49" s="10">
        <v>-3600</v>
      </c>
      <c r="I49" s="12">
        <v>0</v>
      </c>
      <c r="J49" s="12">
        <v>0</v>
      </c>
      <c r="K49" s="10">
        <v>0</v>
      </c>
      <c r="L49" s="10">
        <v>-500</v>
      </c>
      <c r="M49" s="10">
        <f>K49-L49</f>
        <v>500</v>
      </c>
      <c r="N49" s="13">
        <f>IF(L49&lt;&gt;0,IF(M49&lt;&gt;0,(IF(M49&lt;0,IF(L49&lt;0,(M49/L49)*(-1),M49/ABS(L49)),M49/ABS(L49))),0),IF(M49=0,0,(IF(M49&gt;0,1,-1))))</f>
        <v>1</v>
      </c>
      <c r="O49" s="10">
        <v>-575</v>
      </c>
      <c r="P49" s="10">
        <f>H49-K49</f>
        <v>-3600</v>
      </c>
      <c r="Q49" s="14">
        <v>-3600</v>
      </c>
      <c r="R49" s="14">
        <v>-500</v>
      </c>
      <c r="S49" s="14">
        <v>1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2" t="s">
        <v>57</v>
      </c>
      <c r="D52" s="10">
        <v>0</v>
      </c>
      <c r="E52" s="10">
        <v>0</v>
      </c>
      <c r="F52" s="10">
        <v>0</v>
      </c>
      <c r="G52" s="11" t="s">
        <v>73</v>
      </c>
      <c r="H52" s="10">
        <v>3600</v>
      </c>
      <c r="I52" s="12">
        <v>0</v>
      </c>
      <c r="J52" s="12">
        <v>0</v>
      </c>
      <c r="K52" s="10">
        <v>0</v>
      </c>
      <c r="L52" s="10">
        <v>500</v>
      </c>
      <c r="M52" s="10">
        <f>L52-K52</f>
        <v>500</v>
      </c>
      <c r="N52" s="13">
        <f>IF(L52&lt;&gt;0,IF(M52&lt;&gt;0,(IF(M52&lt;0,IF(L52&lt;0,(M52/L52)*(-1),M52/ABS(L52)),M52/ABS(L52))),0),IF(M52=0,0,(IF(M52&gt;0,1,-1))))</f>
        <v>1</v>
      </c>
      <c r="O52" s="10">
        <v>575</v>
      </c>
      <c r="P52" s="10">
        <f>H52-K52</f>
        <v>3600</v>
      </c>
      <c r="Q52" s="20">
        <v>3600</v>
      </c>
      <c r="R52" s="20">
        <v>500</v>
      </c>
      <c r="S52" s="20">
        <v>1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4" t="s">
        <v>58</v>
      </c>
      <c r="D54" s="10">
        <v>0</v>
      </c>
      <c r="E54" s="10">
        <v>0</v>
      </c>
      <c r="F54" s="10">
        <v>0</v>
      </c>
      <c r="G54" s="11" t="s">
        <v>74</v>
      </c>
      <c r="H54" s="10">
        <v>-3600</v>
      </c>
      <c r="I54" s="12">
        <v>0</v>
      </c>
      <c r="J54" s="12">
        <v>0</v>
      </c>
      <c r="K54" s="10">
        <v>0</v>
      </c>
      <c r="L54" s="10">
        <v>-500</v>
      </c>
      <c r="M54" s="10">
        <f>K54-L54</f>
        <v>500</v>
      </c>
      <c r="N54" s="13">
        <f>IF(L54&lt;&gt;0,IF(M54&lt;&gt;0,(IF(M54&lt;0,IF(L54&lt;0,(M54/L54)*(-1),M54/ABS(L54)),M54/ABS(L54))),0),IF(M54=0,0,(IF(M54&gt;0,1,-1))))</f>
        <v>1</v>
      </c>
      <c r="O54" s="10">
        <v>-575</v>
      </c>
      <c r="P54" s="10">
        <f>H54-K54</f>
        <v>-3600</v>
      </c>
      <c r="Q54" s="21">
        <v>-3600</v>
      </c>
      <c r="R54" s="21">
        <v>-500</v>
      </c>
      <c r="S54" s="21">
        <v>1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3.5" customHeight="1">
      <c r="A56" s="6"/>
      <c r="B56" s="6"/>
      <c r="C56" s="4"/>
      <c r="D56" s="15"/>
      <c r="E56" s="15"/>
      <c r="F56" s="15"/>
      <c r="G56" s="16" t="s">
        <v>75</v>
      </c>
      <c r="H56" s="15"/>
      <c r="I56" s="17"/>
      <c r="J56" s="17"/>
      <c r="K56" s="15"/>
      <c r="L56" s="15"/>
      <c r="M56" s="15"/>
      <c r="N56" s="8"/>
      <c r="O56" s="15"/>
      <c r="P56" s="15"/>
      <c r="Q56" s="22"/>
      <c r="R56" s="22"/>
      <c r="S56" s="22"/>
      <c r="T56" s="6"/>
    </row>
    <row r="57" spans="1:20" ht="13.5" customHeight="1">
      <c r="C57" s="2" t="s">
        <v>59</v>
      </c>
      <c r="D57" s="10">
        <v>0</v>
      </c>
      <c r="E57" s="10">
        <v>0</v>
      </c>
      <c r="F57" s="10">
        <v>0</v>
      </c>
      <c r="G57" s="11" t="s">
        <v>76</v>
      </c>
      <c r="H57" s="10">
        <v>-3600</v>
      </c>
      <c r="I57" s="12">
        <v>0</v>
      </c>
      <c r="J57" s="12">
        <v>0</v>
      </c>
      <c r="K57" s="10">
        <v>0</v>
      </c>
      <c r="L57" s="10">
        <v>-500</v>
      </c>
      <c r="M57" s="10">
        <f>K57-L57</f>
        <v>500</v>
      </c>
      <c r="N57" s="13">
        <f>IF(L57&lt;&gt;0,IF(M57&lt;&gt;0,(IF(M57&lt;0,IF(L57&lt;0,(M57/L57)*(-1),M57/ABS(L57)),M57/ABS(L57))),0),IF(M57=0,0,(IF(M57&gt;0,1,-1))))</f>
        <v>1</v>
      </c>
      <c r="O57" s="10">
        <v>-575</v>
      </c>
      <c r="P57" s="10">
        <f>H57-K57</f>
        <v>-3600</v>
      </c>
      <c r="Q57" s="20">
        <v>-3600</v>
      </c>
      <c r="R57" s="20">
        <v>-500</v>
      </c>
      <c r="S57" s="20">
        <v>1</v>
      </c>
    </row>
    <row r="58" spans="1:20" ht="13.5" customHeight="1">
      <c r="C58" s="2" t="s">
        <v>60</v>
      </c>
      <c r="D58" s="10">
        <v>0</v>
      </c>
      <c r="E58" s="10">
        <v>0</v>
      </c>
      <c r="F58" s="10">
        <v>0</v>
      </c>
      <c r="G58" s="11" t="s">
        <v>77</v>
      </c>
      <c r="H58" s="10">
        <v>-3600</v>
      </c>
      <c r="I58" s="12">
        <v>0</v>
      </c>
      <c r="J58" s="12">
        <v>0</v>
      </c>
      <c r="K58" s="10">
        <v>0</v>
      </c>
      <c r="L58" s="10">
        <v>-500</v>
      </c>
      <c r="M58" s="10">
        <f>K58-L58</f>
        <v>500</v>
      </c>
      <c r="N58" s="13">
        <f>IF(L58&lt;&gt;0,IF(M58&lt;&gt;0,(IF(M58&lt;0,IF(L58&lt;0,(M58/L58)*(-1),M58/ABS(L58)),M58/ABS(L58))),0),IF(M58=0,0,(IF(M58&gt;0,1,-1))))</f>
        <v>1</v>
      </c>
      <c r="O58" s="10">
        <v>-575</v>
      </c>
      <c r="P58" s="10">
        <f>H58-K58</f>
        <v>-3600</v>
      </c>
      <c r="Q58" s="20">
        <v>-3600</v>
      </c>
      <c r="R58" s="20">
        <v>-500</v>
      </c>
      <c r="S58" s="20">
        <v>1</v>
      </c>
    </row>
    <row r="59" spans="1:20" ht="16.5" customHeight="1">
      <c r="A59" s="4"/>
      <c r="B59" s="4"/>
      <c r="C59" s="4"/>
      <c r="D59" s="6"/>
      <c r="E59" s="6"/>
      <c r="F59" s="6"/>
      <c r="G59" s="6"/>
      <c r="I59" s="4"/>
      <c r="J59" s="4"/>
      <c r="N59" s="8"/>
      <c r="O59" s="6"/>
      <c r="P59" s="6"/>
      <c r="T59" s="6"/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111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ASSOC-EXTERNAL RELATIONS: 412-5204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114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9</v>
      </c>
      <c r="D25" s="15">
        <v>0</v>
      </c>
      <c r="E25" s="15">
        <v>0</v>
      </c>
      <c r="F25" s="15">
        <v>0</v>
      </c>
      <c r="G25" s="16" t="str">
        <f>C25</f>
        <v>(4400) DONATIONS/HONORARIA</v>
      </c>
      <c r="H25" s="15">
        <v>7000</v>
      </c>
      <c r="I25" s="17">
        <v>0</v>
      </c>
      <c r="J25" s="17">
        <v>0</v>
      </c>
      <c r="K25" s="15">
        <v>0</v>
      </c>
      <c r="L25" s="15">
        <v>0</v>
      </c>
      <c r="M25" s="15">
        <f>K25-L25</f>
        <v>0</v>
      </c>
      <c r="N25" s="18">
        <f>IF(L25&lt;&gt;0,IF(M25&lt;&gt;0,(IF(M25&lt;0,IF(L25&lt;0,(M25/L25)*(-1),M25/ABS(L25)),M25/ABS(L25))),0),IF(M25=0,0,(IF(M25&gt;0,1,-1))))</f>
        <v>0</v>
      </c>
      <c r="O25" s="15">
        <v>0</v>
      </c>
      <c r="P25" s="15">
        <f>H25-K25</f>
        <v>7000</v>
      </c>
      <c r="Q25" s="19">
        <v>7000</v>
      </c>
      <c r="R25" s="19">
        <v>0</v>
      </c>
      <c r="S25" s="19">
        <v>0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0</v>
      </c>
      <c r="F26" s="10">
        <v>0</v>
      </c>
      <c r="G26" s="11" t="str">
        <f>C26</f>
        <v>(440) Subtotal Misc.</v>
      </c>
      <c r="H26" s="10">
        <v>7000</v>
      </c>
      <c r="I26" s="12">
        <v>0</v>
      </c>
      <c r="J26" s="12">
        <v>0</v>
      </c>
      <c r="K26" s="10">
        <v>0</v>
      </c>
      <c r="L26" s="10">
        <v>0</v>
      </c>
      <c r="M26" s="10">
        <f>K26-L26</f>
        <v>0</v>
      </c>
      <c r="N26" s="13">
        <f>IF(L26&lt;&gt;0,IF(M26&lt;&gt;0,(IF(M26&lt;0,IF(L26&lt;0,(M26/L26)*(-1),M26/ABS(L26)),M26/ABS(L26))),0),IF(M26=0,0,(IF(M26&gt;0,1,-1))))</f>
        <v>0</v>
      </c>
      <c r="O26" s="10">
        <v>0</v>
      </c>
      <c r="P26" s="10">
        <f>H26-K26</f>
        <v>7000</v>
      </c>
      <c r="Q26" s="14">
        <v>7000</v>
      </c>
      <c r="R26" s="14">
        <v>0</v>
      </c>
      <c r="S26" s="14">
        <v>0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69</v>
      </c>
      <c r="H28" s="10">
        <v>7000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7000</v>
      </c>
      <c r="Q28" s="14">
        <v>7000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0</v>
      </c>
      <c r="E31" s="15">
        <v>16.6666666666667</v>
      </c>
      <c r="F31" s="15">
        <v>0</v>
      </c>
      <c r="G31" s="16" t="str">
        <f>C31</f>
        <v>(5122) BANK S/C</v>
      </c>
      <c r="H31" s="15">
        <v>200</v>
      </c>
      <c r="I31" s="17">
        <v>16.6666666666667</v>
      </c>
      <c r="J31" s="17">
        <v>1</v>
      </c>
      <c r="K31" s="15">
        <v>0</v>
      </c>
      <c r="L31" s="15">
        <v>50.000000000000099</v>
      </c>
      <c r="M31" s="15">
        <f>L31-K31</f>
        <v>50.000000000000099</v>
      </c>
      <c r="N31" s="18">
        <f>IF(L31&lt;&gt;0,IF(M31&lt;&gt;0,(IF(M31&lt;0,IF(L31&lt;0,(M31/L31)*(-1),M31/ABS(L31)),M31/ABS(L31))),0),IF(M31=0,0,(IF(M31&gt;0,1,-1))))</f>
        <v>1</v>
      </c>
      <c r="O31" s="15">
        <v>0</v>
      </c>
      <c r="P31" s="15">
        <f>H31-K31</f>
        <v>200</v>
      </c>
      <c r="Q31" s="19">
        <v>200</v>
      </c>
      <c r="R31" s="19">
        <v>50.000000000000099</v>
      </c>
      <c r="S31" s="19">
        <v>1</v>
      </c>
      <c r="T31" s="6"/>
    </row>
    <row r="32" spans="1:20" ht="16.5" customHeight="1">
      <c r="C32" s="3" t="s">
        <v>20</v>
      </c>
      <c r="D32" s="15">
        <v>142.53999999999999</v>
      </c>
      <c r="E32" s="15">
        <v>0</v>
      </c>
      <c r="F32" s="15">
        <v>0</v>
      </c>
      <c r="G32" s="16" t="str">
        <f>C32</f>
        <v>(5150) MESSENGER SERVICE</v>
      </c>
      <c r="H32" s="15">
        <v>300</v>
      </c>
      <c r="I32" s="17">
        <v>-142.53999999999999</v>
      </c>
      <c r="J32" s="17">
        <v>0</v>
      </c>
      <c r="K32" s="15">
        <v>142.53999999999999</v>
      </c>
      <c r="L32" s="15">
        <v>0</v>
      </c>
      <c r="M32" s="15">
        <f>L32-K32</f>
        <v>-142.53999999999999</v>
      </c>
      <c r="N32" s="18">
        <f>IF(L32&lt;&gt;0,IF(M32&lt;&gt;0,(IF(M32&lt;0,IF(L32&lt;0,(M32/L32)*(-1),M32/ABS(L32)),M32/ABS(L32))),0),IF(M32=0,0,(IF(M32&gt;0,1,-1))))</f>
        <v>-1</v>
      </c>
      <c r="O32" s="15">
        <v>0</v>
      </c>
      <c r="P32" s="15">
        <f>H32-K32</f>
        <v>157.46000000000001</v>
      </c>
      <c r="Q32" s="19">
        <v>300</v>
      </c>
      <c r="R32" s="19">
        <v>-142.53999999999999</v>
      </c>
      <c r="S32" s="19">
        <v>0</v>
      </c>
    </row>
    <row r="33" spans="1:20" ht="17.25" customHeight="1">
      <c r="A33" s="24"/>
      <c r="B33" s="24"/>
      <c r="C33" s="2" t="s">
        <v>21</v>
      </c>
      <c r="D33" s="10">
        <v>142.53999999999999</v>
      </c>
      <c r="E33" s="10">
        <v>16.6666666666667</v>
      </c>
      <c r="F33" s="10">
        <v>0</v>
      </c>
      <c r="G33" s="11" t="str">
        <f>C33</f>
        <v>(510) Outside Services</v>
      </c>
      <c r="H33" s="10">
        <v>500</v>
      </c>
      <c r="I33" s="12">
        <v>-125.87333333333299</v>
      </c>
      <c r="J33" s="12">
        <v>-7.55239999999998</v>
      </c>
      <c r="K33" s="10">
        <v>142.53999999999999</v>
      </c>
      <c r="L33" s="10">
        <v>50.000000000000099</v>
      </c>
      <c r="M33" s="10">
        <f>L33-K33</f>
        <v>-92.539999999999893</v>
      </c>
      <c r="N33" s="13">
        <f>IF(L33&lt;&gt;0,IF(M33&lt;&gt;0,(IF(M33&lt;0,IF(L33&lt;0,(M33/L33)*(-1),M33/ABS(L33)),M33/ABS(L33))),0),IF(M33=0,0,(IF(M33&gt;0,1,-1))))</f>
        <v>-1.8507999999999942</v>
      </c>
      <c r="O33" s="10">
        <v>0</v>
      </c>
      <c r="P33" s="10">
        <f>H33-K33</f>
        <v>357.46000000000004</v>
      </c>
      <c r="Q33" s="14">
        <v>500</v>
      </c>
      <c r="R33" s="14">
        <v>-92.539999999999907</v>
      </c>
      <c r="S33" s="14">
        <v>-1.85079999999999</v>
      </c>
      <c r="T33" s="42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 t="s">
        <v>29</v>
      </c>
      <c r="D36" s="15">
        <v>0</v>
      </c>
      <c r="E36" s="15">
        <v>0</v>
      </c>
      <c r="F36" s="15">
        <v>0</v>
      </c>
      <c r="G36" s="16" t="str">
        <f>C36</f>
        <v>(5306) AWARDS</v>
      </c>
      <c r="H36" s="15">
        <v>5690</v>
      </c>
      <c r="I36" s="17">
        <v>0</v>
      </c>
      <c r="J36" s="17">
        <v>0</v>
      </c>
      <c r="K36" s="15">
        <v>0</v>
      </c>
      <c r="L36" s="15">
        <v>0</v>
      </c>
      <c r="M36" s="15">
        <f>L36-K36</f>
        <v>0</v>
      </c>
      <c r="N36" s="18">
        <f>IF(L36&lt;&gt;0,IF(M36&lt;&gt;0,(IF(M36&lt;0,IF(L36&lt;0,(M36/L36)*(-1),M36/ABS(L36)),M36/ABS(L36))),0),IF(M36=0,0,(IF(M36&gt;0,1,-1))))</f>
        <v>0</v>
      </c>
      <c r="O36" s="15">
        <v>0</v>
      </c>
      <c r="P36" s="15">
        <f>H36-K36</f>
        <v>5690</v>
      </c>
      <c r="Q36" s="19">
        <v>5690</v>
      </c>
      <c r="R36" s="19">
        <v>0</v>
      </c>
      <c r="S36" s="19">
        <v>0</v>
      </c>
      <c r="T36" s="6"/>
    </row>
    <row r="37" spans="1:20" ht="17.25" customHeight="1">
      <c r="A37" s="24"/>
      <c r="B37" s="24"/>
      <c r="C37" s="2" t="s">
        <v>32</v>
      </c>
      <c r="D37" s="10">
        <v>0</v>
      </c>
      <c r="E37" s="10">
        <v>0</v>
      </c>
      <c r="F37" s="10">
        <v>0</v>
      </c>
      <c r="G37" s="11" t="str">
        <f>C37</f>
        <v>(530) Meetings and Conferences</v>
      </c>
      <c r="H37" s="10">
        <v>5690</v>
      </c>
      <c r="I37" s="12">
        <v>0</v>
      </c>
      <c r="J37" s="12">
        <v>0</v>
      </c>
      <c r="K37" s="10">
        <v>0</v>
      </c>
      <c r="L37" s="10">
        <v>0</v>
      </c>
      <c r="M37" s="10">
        <f>L37-K37</f>
        <v>0</v>
      </c>
      <c r="N37" s="13">
        <f>IF(L37&lt;&gt;0,IF(M37&lt;&gt;0,(IF(M37&lt;0,IF(L37&lt;0,(M37/L37)*(-1),M37/ABS(L37)),M37/ABS(L37))),0),IF(M37=0,0,(IF(M37&gt;0,1,-1))))</f>
        <v>0</v>
      </c>
      <c r="O37" s="10">
        <v>0</v>
      </c>
      <c r="P37" s="10">
        <f>H37-K37</f>
        <v>5690</v>
      </c>
      <c r="Q37" s="14">
        <v>5690</v>
      </c>
      <c r="R37" s="14">
        <v>0</v>
      </c>
      <c r="S37" s="14">
        <v>0</v>
      </c>
      <c r="T37" s="42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 t="s">
        <v>35</v>
      </c>
      <c r="D39" s="15">
        <v>59.890000000000001</v>
      </c>
      <c r="E39" s="15">
        <v>0</v>
      </c>
      <c r="F39" s="15">
        <v>0</v>
      </c>
      <c r="G39" s="16" t="str">
        <f>C39</f>
        <v>(5430) WEB OPERATING EXPENSES</v>
      </c>
      <c r="H39" s="15">
        <v>0</v>
      </c>
      <c r="I39" s="17">
        <v>-59.890000000000001</v>
      </c>
      <c r="J39" s="17">
        <v>0</v>
      </c>
      <c r="K39" s="15">
        <v>119.78</v>
      </c>
      <c r="L39" s="15">
        <v>0</v>
      </c>
      <c r="M39" s="15">
        <f>L39-K39</f>
        <v>-119.78</v>
      </c>
      <c r="N39" s="18">
        <f>IF(L39&lt;&gt;0,IF(M39&lt;&gt;0,(IF(M39&lt;0,IF(L39&lt;0,(M39/L39)*(-1),M39/ABS(L39)),M39/ABS(L39))),0),IF(M39=0,0,(IF(M39&gt;0,1,-1))))</f>
        <v>-1</v>
      </c>
      <c r="O39" s="15">
        <v>0</v>
      </c>
      <c r="P39" s="15">
        <f>H39-K39</f>
        <v>-119.78</v>
      </c>
      <c r="Q39" s="19">
        <v>0</v>
      </c>
      <c r="R39" s="19">
        <v>-119.78</v>
      </c>
      <c r="S39" s="19">
        <v>0</v>
      </c>
      <c r="T39" s="6"/>
    </row>
    <row r="40" spans="1:20" ht="17.25" customHeight="1">
      <c r="A40" s="24"/>
      <c r="B40" s="24"/>
      <c r="C40" s="2" t="s">
        <v>37</v>
      </c>
      <c r="D40" s="10">
        <v>59.890000000000001</v>
      </c>
      <c r="E40" s="10">
        <v>0</v>
      </c>
      <c r="F40" s="10">
        <v>0</v>
      </c>
      <c r="G40" s="11" t="str">
        <f>C40</f>
        <v>(540) Publication Related Expenses</v>
      </c>
      <c r="H40" s="10">
        <v>0</v>
      </c>
      <c r="I40" s="12">
        <v>-59.890000000000001</v>
      </c>
      <c r="J40" s="12">
        <v>0</v>
      </c>
      <c r="K40" s="10">
        <v>119.78</v>
      </c>
      <c r="L40" s="10">
        <v>0</v>
      </c>
      <c r="M40" s="10">
        <f>L40-K40</f>
        <v>-119.78</v>
      </c>
      <c r="N40" s="13">
        <f>IF(L40&lt;&gt;0,IF(M40&lt;&gt;0,(IF(M40&lt;0,IF(L40&lt;0,(M40/L40)*(-1),M40/ABS(L40)),M40/ABS(L40))),0),IF(M40=0,0,(IF(M40&gt;0,1,-1))))</f>
        <v>-1</v>
      </c>
      <c r="O40" s="10">
        <v>0</v>
      </c>
      <c r="P40" s="10">
        <f>H40-K40</f>
        <v>-119.78</v>
      </c>
      <c r="Q40" s="14">
        <v>0</v>
      </c>
      <c r="R40" s="14">
        <v>-119.78</v>
      </c>
      <c r="S40" s="14">
        <v>0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7.25" customHeight="1">
      <c r="A43" s="24"/>
      <c r="B43" s="24"/>
      <c r="C43" s="2" t="s">
        <v>43</v>
      </c>
      <c r="D43" s="10">
        <v>202.43000000000001</v>
      </c>
      <c r="E43" s="10">
        <v>16.6666666666667</v>
      </c>
      <c r="F43" s="10">
        <v>0</v>
      </c>
      <c r="G43" s="11" t="s">
        <v>70</v>
      </c>
      <c r="H43" s="10">
        <v>6190</v>
      </c>
      <c r="I43" s="12">
        <v>-185.76333333333301</v>
      </c>
      <c r="J43" s="12">
        <v>-11.145799999999999</v>
      </c>
      <c r="K43" s="10">
        <v>262.31999999999999</v>
      </c>
      <c r="L43" s="10">
        <v>50.000000000000099</v>
      </c>
      <c r="M43" s="10">
        <f>L43-K43</f>
        <v>-212.31999999999988</v>
      </c>
      <c r="N43" s="13">
        <f>IF(L43&lt;&gt;0,IF(M43&lt;&gt;0,(IF(M43&lt;0,IF(L43&lt;0,(M43/L43)*(-1),M43/ABS(L43)),M43/ABS(L43))),0),IF(M43=0,0,(IF(M43&gt;0,1,-1))))</f>
        <v>-4.2463999999999889</v>
      </c>
      <c r="O43" s="10">
        <v>0</v>
      </c>
      <c r="P43" s="10">
        <f>H43-K43</f>
        <v>5927.6800000000003</v>
      </c>
      <c r="Q43" s="14">
        <v>6190</v>
      </c>
      <c r="R43" s="14">
        <v>-212.31999999999999</v>
      </c>
      <c r="S43" s="14">
        <v>-4.2463999999999897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53</v>
      </c>
      <c r="D47" s="10">
        <v>202.43000000000001</v>
      </c>
      <c r="E47" s="10">
        <v>16.6666666666667</v>
      </c>
      <c r="F47" s="10">
        <v>0</v>
      </c>
      <c r="G47" s="11" t="s">
        <v>71</v>
      </c>
      <c r="H47" s="10">
        <v>6190</v>
      </c>
      <c r="I47" s="12">
        <v>-185.76333333333301</v>
      </c>
      <c r="J47" s="12">
        <v>-11.145799999999999</v>
      </c>
      <c r="K47" s="10">
        <v>262.31999999999999</v>
      </c>
      <c r="L47" s="10">
        <v>50.000000000000099</v>
      </c>
      <c r="M47" s="10">
        <f>L47-K47</f>
        <v>-212.31999999999988</v>
      </c>
      <c r="N47" s="13">
        <f>IF(L47&lt;&gt;0,IF(M47&lt;&gt;0,(IF(M47&lt;0,IF(L47&lt;0,(M47/L47)*(-1),M47/ABS(L47)),M47/ABS(L47))),0),IF(M47=0,0,(IF(M47&gt;0,1,-1))))</f>
        <v>-4.2463999999999889</v>
      </c>
      <c r="O47" s="10">
        <v>0</v>
      </c>
      <c r="P47" s="10">
        <f>H47-K47</f>
        <v>5927.6800000000003</v>
      </c>
      <c r="Q47" s="14">
        <v>6190</v>
      </c>
      <c r="R47" s="14">
        <v>-212.31999999999999</v>
      </c>
      <c r="S47" s="14">
        <v>-4.2463999999999897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54</v>
      </c>
      <c r="D49" s="10">
        <v>-202.43000000000001</v>
      </c>
      <c r="E49" s="10">
        <v>-16.6666666666667</v>
      </c>
      <c r="F49" s="10">
        <v>0</v>
      </c>
      <c r="G49" s="11" t="s">
        <v>72</v>
      </c>
      <c r="H49" s="10">
        <v>809.99999999999898</v>
      </c>
      <c r="I49" s="12">
        <v>185.76333333333301</v>
      </c>
      <c r="J49" s="12">
        <v>-11.145799999999999</v>
      </c>
      <c r="K49" s="10">
        <v>-262.31999999999999</v>
      </c>
      <c r="L49" s="10">
        <v>-50.000000000000099</v>
      </c>
      <c r="M49" s="10">
        <f>K49-L49</f>
        <v>-212.31999999999988</v>
      </c>
      <c r="N49" s="13">
        <f>IF(L49&lt;&gt;0,IF(M49&lt;&gt;0,(IF(M49&lt;0,IF(L49&lt;0,(M49/L49)*(-1),M49/ABS(L49)),M49/ABS(L49))),0),IF(M49=0,0,(IF(M49&gt;0,1,-1))))</f>
        <v>-4.2463999999999897</v>
      </c>
      <c r="O49" s="10">
        <v>0</v>
      </c>
      <c r="P49" s="10">
        <f>H49-K49</f>
        <v>1072.319999999999</v>
      </c>
      <c r="Q49" s="14">
        <v>809.99999999999898</v>
      </c>
      <c r="R49" s="14">
        <v>212.31999999999999</v>
      </c>
      <c r="S49" s="14">
        <v>-4.2463999999999897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2" t="s">
        <v>57</v>
      </c>
      <c r="D52" s="10">
        <v>202.43000000000001</v>
      </c>
      <c r="E52" s="10">
        <v>16.6666666666667</v>
      </c>
      <c r="F52" s="10">
        <v>0</v>
      </c>
      <c r="G52" s="11" t="s">
        <v>73</v>
      </c>
      <c r="H52" s="10">
        <v>6190</v>
      </c>
      <c r="I52" s="12">
        <v>-185.76333333333301</v>
      </c>
      <c r="J52" s="12">
        <v>-11.145799999999999</v>
      </c>
      <c r="K52" s="10">
        <v>262.31999999999999</v>
      </c>
      <c r="L52" s="10">
        <v>50.000000000000099</v>
      </c>
      <c r="M52" s="10">
        <f>L52-K52</f>
        <v>-212.31999999999988</v>
      </c>
      <c r="N52" s="13">
        <f>IF(L52&lt;&gt;0,IF(M52&lt;&gt;0,(IF(M52&lt;0,IF(L52&lt;0,(M52/L52)*(-1),M52/ABS(L52)),M52/ABS(L52))),0),IF(M52=0,0,(IF(M52&gt;0,1,-1))))</f>
        <v>-4.2463999999999889</v>
      </c>
      <c r="O52" s="10">
        <v>0</v>
      </c>
      <c r="P52" s="10">
        <f>H52-K52</f>
        <v>5927.6800000000003</v>
      </c>
      <c r="Q52" s="20">
        <v>6190</v>
      </c>
      <c r="R52" s="20">
        <v>-212.31999999999999</v>
      </c>
      <c r="S52" s="20">
        <v>-4.2463999999999897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4" t="s">
        <v>58</v>
      </c>
      <c r="D54" s="10">
        <v>-202.43000000000001</v>
      </c>
      <c r="E54" s="10">
        <v>-16.6666666666667</v>
      </c>
      <c r="F54" s="10">
        <v>0</v>
      </c>
      <c r="G54" s="11" t="s">
        <v>74</v>
      </c>
      <c r="H54" s="10">
        <v>809.99999999999898</v>
      </c>
      <c r="I54" s="12">
        <v>185.76333333333301</v>
      </c>
      <c r="J54" s="12">
        <v>-11.145799999999999</v>
      </c>
      <c r="K54" s="10">
        <v>-262.31999999999999</v>
      </c>
      <c r="L54" s="10">
        <v>-50.000000000000099</v>
      </c>
      <c r="M54" s="10">
        <f>K54-L54</f>
        <v>-212.31999999999988</v>
      </c>
      <c r="N54" s="13">
        <f>IF(L54&lt;&gt;0,IF(M54&lt;&gt;0,(IF(M54&lt;0,IF(L54&lt;0,(M54/L54)*(-1),M54/ABS(L54)),M54/ABS(L54))),0),IF(M54=0,0,(IF(M54&gt;0,1,-1))))</f>
        <v>-4.2463999999999897</v>
      </c>
      <c r="O54" s="10">
        <v>0</v>
      </c>
      <c r="P54" s="10">
        <f>H54-K54</f>
        <v>1072.319999999999</v>
      </c>
      <c r="Q54" s="21">
        <v>809.99999999999898</v>
      </c>
      <c r="R54" s="21">
        <v>212.31999999999999</v>
      </c>
      <c r="S54" s="21">
        <v>-4.2463999999999897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3.5" customHeight="1">
      <c r="A56" s="6"/>
      <c r="B56" s="6"/>
      <c r="C56" s="4"/>
      <c r="D56" s="15"/>
      <c r="E56" s="15"/>
      <c r="F56" s="15"/>
      <c r="G56" s="16" t="s">
        <v>75</v>
      </c>
      <c r="H56" s="15"/>
      <c r="I56" s="17"/>
      <c r="J56" s="17"/>
      <c r="K56" s="15"/>
      <c r="L56" s="15"/>
      <c r="M56" s="15"/>
      <c r="N56" s="8"/>
      <c r="O56" s="15"/>
      <c r="P56" s="15"/>
      <c r="Q56" s="22"/>
      <c r="R56" s="22"/>
      <c r="S56" s="22"/>
      <c r="T56" s="6"/>
    </row>
    <row r="57" spans="1:20" ht="13.5" customHeight="1">
      <c r="C57" s="2" t="s">
        <v>59</v>
      </c>
      <c r="D57" s="10">
        <v>-202.43000000000001</v>
      </c>
      <c r="E57" s="10">
        <v>-16.6666666666667</v>
      </c>
      <c r="F57" s="10">
        <v>0</v>
      </c>
      <c r="G57" s="11" t="s">
        <v>76</v>
      </c>
      <c r="H57" s="10">
        <v>809.99999999999898</v>
      </c>
      <c r="I57" s="12">
        <v>185.76333333333301</v>
      </c>
      <c r="J57" s="12">
        <v>-11.145799999999999</v>
      </c>
      <c r="K57" s="10">
        <v>-262.31999999999999</v>
      </c>
      <c r="L57" s="10">
        <v>-50.000000000000099</v>
      </c>
      <c r="M57" s="10">
        <f>K57-L57</f>
        <v>-212.31999999999988</v>
      </c>
      <c r="N57" s="13">
        <f>IF(L57&lt;&gt;0,IF(M57&lt;&gt;0,(IF(M57&lt;0,IF(L57&lt;0,(M57/L57)*(-1),M57/ABS(L57)),M57/ABS(L57))),0),IF(M57=0,0,(IF(M57&gt;0,1,-1))))</f>
        <v>-4.2463999999999897</v>
      </c>
      <c r="O57" s="10">
        <v>0</v>
      </c>
      <c r="P57" s="10">
        <f>H57-K57</f>
        <v>1072.319999999999</v>
      </c>
      <c r="Q57" s="20">
        <v>809.99999999999898</v>
      </c>
      <c r="R57" s="20">
        <v>212.31999999999999</v>
      </c>
      <c r="S57" s="20">
        <v>-4.2463999999999897</v>
      </c>
    </row>
    <row r="58" spans="1:20" ht="13.5" customHeight="1">
      <c r="C58" s="2" t="s">
        <v>60</v>
      </c>
      <c r="D58" s="10">
        <v>-202.43000000000001</v>
      </c>
      <c r="E58" s="10">
        <v>-16.6666666666667</v>
      </c>
      <c r="F58" s="10">
        <v>0</v>
      </c>
      <c r="G58" s="11" t="s">
        <v>77</v>
      </c>
      <c r="H58" s="10">
        <v>809.99999999999898</v>
      </c>
      <c r="I58" s="12">
        <v>185.76333333333301</v>
      </c>
      <c r="J58" s="12">
        <v>-11.145799999999999</v>
      </c>
      <c r="K58" s="10">
        <v>-262.31999999999999</v>
      </c>
      <c r="L58" s="10">
        <v>-50.000000000000099</v>
      </c>
      <c r="M58" s="10">
        <f>K58-L58</f>
        <v>-212.31999999999988</v>
      </c>
      <c r="N58" s="13">
        <f>IF(L58&lt;&gt;0,IF(M58&lt;&gt;0,(IF(M58&lt;0,IF(L58&lt;0,(M58/L58)*(-1),M58/ABS(L58)),M58/ABS(L58))),0),IF(M58=0,0,(IF(M58&gt;0,1,-1))))</f>
        <v>-4.2463999999999897</v>
      </c>
      <c r="O58" s="10">
        <v>0</v>
      </c>
      <c r="P58" s="10">
        <f>H58-K58</f>
        <v>1072.319999999999</v>
      </c>
      <c r="Q58" s="20">
        <v>809.99999999999898</v>
      </c>
      <c r="R58" s="20">
        <v>212.31999999999999</v>
      </c>
      <c r="S58" s="20">
        <v>-4.2463999999999897</v>
      </c>
    </row>
    <row r="59" spans="1:20" ht="16.5" customHeight="1">
      <c r="A59" s="4"/>
      <c r="B59" s="4"/>
      <c r="C59" s="4"/>
      <c r="D59" s="6"/>
      <c r="E59" s="6"/>
      <c r="F59" s="6"/>
      <c r="G59" s="6"/>
      <c r="I59" s="4"/>
      <c r="J59" s="4"/>
      <c r="N59" s="8"/>
      <c r="O59" s="6"/>
      <c r="P59" s="6"/>
      <c r="T59" s="6"/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111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ASSOC-INF TECH &amp; LIBS (ITAL): 412-5230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117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10</v>
      </c>
      <c r="D25" s="15">
        <v>0</v>
      </c>
      <c r="E25" s="15">
        <v>166.666666666667</v>
      </c>
      <c r="F25" s="15">
        <v>0</v>
      </c>
      <c r="G25" s="16" t="str">
        <f>C25</f>
        <v>(4421) ROYALTIES</v>
      </c>
      <c r="H25" s="15">
        <v>2000</v>
      </c>
      <c r="I25" s="17">
        <v>166.666666666667</v>
      </c>
      <c r="J25" s="17">
        <v>1</v>
      </c>
      <c r="K25" s="15">
        <v>0</v>
      </c>
      <c r="L25" s="15">
        <v>500.00000000000102</v>
      </c>
      <c r="M25" s="15">
        <f>K25-L25</f>
        <v>-500.00000000000102</v>
      </c>
      <c r="N25" s="18">
        <f>IF(L25&lt;&gt;0,IF(M25&lt;&gt;0,(IF(M25&lt;0,IF(L25&lt;0,(M25/L25)*(-1),M25/ABS(L25)),M25/ABS(L25))),0),IF(M25=0,0,(IF(M25&gt;0,1,-1))))</f>
        <v>-1</v>
      </c>
      <c r="O25" s="15">
        <v>0</v>
      </c>
      <c r="P25" s="15">
        <f>H25-K25</f>
        <v>2000</v>
      </c>
      <c r="Q25" s="19">
        <v>2000</v>
      </c>
      <c r="R25" s="19">
        <v>500.00000000000102</v>
      </c>
      <c r="S25" s="19">
        <v>1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166.666666666667</v>
      </c>
      <c r="F26" s="10">
        <v>0</v>
      </c>
      <c r="G26" s="11" t="str">
        <f>C26</f>
        <v>(440) Subtotal Misc.</v>
      </c>
      <c r="H26" s="10">
        <v>2000</v>
      </c>
      <c r="I26" s="12">
        <v>166.666666666667</v>
      </c>
      <c r="J26" s="12">
        <v>1</v>
      </c>
      <c r="K26" s="10">
        <v>0</v>
      </c>
      <c r="L26" s="10">
        <v>500.00000000000102</v>
      </c>
      <c r="M26" s="10">
        <f>K26-L26</f>
        <v>-500.00000000000102</v>
      </c>
      <c r="N26" s="13">
        <f>IF(L26&lt;&gt;0,IF(M26&lt;&gt;0,(IF(M26&lt;0,IF(L26&lt;0,(M26/L26)*(-1),M26/ABS(L26)),M26/ABS(L26))),0),IF(M26=0,0,(IF(M26&gt;0,1,-1))))</f>
        <v>-1</v>
      </c>
      <c r="O26" s="10">
        <v>0</v>
      </c>
      <c r="P26" s="10">
        <f>H26-K26</f>
        <v>2000</v>
      </c>
      <c r="Q26" s="14">
        <v>2000</v>
      </c>
      <c r="R26" s="14">
        <v>500.00000000000102</v>
      </c>
      <c r="S26" s="14">
        <v>1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166.666666666667</v>
      </c>
      <c r="F28" s="10">
        <v>0</v>
      </c>
      <c r="G28" s="11" t="s">
        <v>69</v>
      </c>
      <c r="H28" s="10">
        <v>2000</v>
      </c>
      <c r="I28" s="12">
        <v>166.666666666667</v>
      </c>
      <c r="J28" s="12">
        <v>1</v>
      </c>
      <c r="K28" s="10">
        <v>0</v>
      </c>
      <c r="L28" s="10">
        <v>500.00000000000102</v>
      </c>
      <c r="M28" s="10">
        <f>K28-L28</f>
        <v>-500.00000000000102</v>
      </c>
      <c r="N28" s="13">
        <f>IF(L28&lt;&gt;0,IF(M28&lt;&gt;0,(IF(M28&lt;0,IF(L28&lt;0,(M28/L28)*(-1),M28/ABS(L28)),M28/ABS(L28))),0),IF(M28=0,0,(IF(M28&gt;0,1,-1))))</f>
        <v>-1</v>
      </c>
      <c r="O28" s="10">
        <v>0</v>
      </c>
      <c r="P28" s="10">
        <f>H28-K28</f>
        <v>2000</v>
      </c>
      <c r="Q28" s="14">
        <v>2000</v>
      </c>
      <c r="R28" s="14">
        <v>500.00000000000102</v>
      </c>
      <c r="S28" s="14">
        <v>1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33</v>
      </c>
      <c r="D34" s="15">
        <v>750</v>
      </c>
      <c r="E34" s="15">
        <v>0</v>
      </c>
      <c r="F34" s="15">
        <v>0</v>
      </c>
      <c r="G34" s="16" t="str">
        <f>C34</f>
        <v>(5400) EDITORIAL/PROOFREADING/OUTSIDE</v>
      </c>
      <c r="H34" s="15">
        <v>1500</v>
      </c>
      <c r="I34" s="17">
        <v>-750</v>
      </c>
      <c r="J34" s="17">
        <v>0</v>
      </c>
      <c r="K34" s="15">
        <v>750</v>
      </c>
      <c r="L34" s="15">
        <v>0</v>
      </c>
      <c r="M34" s="15">
        <f>L34-K34</f>
        <v>-750</v>
      </c>
      <c r="N34" s="18">
        <f>IF(L34&lt;&gt;0,IF(M34&lt;&gt;0,(IF(M34&lt;0,IF(L34&lt;0,(M34/L34)*(-1),M34/ABS(L34)),M34/ABS(L34))),0),IF(M34=0,0,(IF(M34&gt;0,1,-1))))</f>
        <v>-1</v>
      </c>
      <c r="O34" s="15">
        <v>0</v>
      </c>
      <c r="P34" s="15">
        <f>H34-K34</f>
        <v>750</v>
      </c>
      <c r="Q34" s="19">
        <v>1500</v>
      </c>
      <c r="R34" s="19">
        <v>-750</v>
      </c>
      <c r="S34" s="19">
        <v>0</v>
      </c>
      <c r="T34" s="6"/>
    </row>
    <row r="35" spans="1:20" ht="17.25" customHeight="1">
      <c r="A35" s="24"/>
      <c r="B35" s="24"/>
      <c r="C35" s="2" t="s">
        <v>37</v>
      </c>
      <c r="D35" s="10">
        <v>750</v>
      </c>
      <c r="E35" s="10">
        <v>0</v>
      </c>
      <c r="F35" s="10">
        <v>0</v>
      </c>
      <c r="G35" s="11" t="str">
        <f>C35</f>
        <v>(540) Publication Related Expenses</v>
      </c>
      <c r="H35" s="10">
        <v>1500</v>
      </c>
      <c r="I35" s="12">
        <v>-750</v>
      </c>
      <c r="J35" s="12">
        <v>0</v>
      </c>
      <c r="K35" s="10">
        <v>750</v>
      </c>
      <c r="L35" s="10">
        <v>0</v>
      </c>
      <c r="M35" s="10">
        <f>L35-K35</f>
        <v>-750</v>
      </c>
      <c r="N35" s="13">
        <f>IF(L35&lt;&gt;0,IF(M35&lt;&gt;0,(IF(M35&lt;0,IF(L35&lt;0,(M35/L35)*(-1),M35/ABS(L35)),M35/ABS(L35))),0),IF(M35=0,0,(IF(M35&gt;0,1,-1))))</f>
        <v>-1</v>
      </c>
      <c r="O35" s="10">
        <v>0</v>
      </c>
      <c r="P35" s="10">
        <f>H35-K35</f>
        <v>750</v>
      </c>
      <c r="Q35" s="14">
        <v>1500</v>
      </c>
      <c r="R35" s="14">
        <v>-750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43</v>
      </c>
      <c r="D38" s="10">
        <v>750</v>
      </c>
      <c r="E38" s="10">
        <v>0</v>
      </c>
      <c r="F38" s="10">
        <v>0</v>
      </c>
      <c r="G38" s="11" t="s">
        <v>70</v>
      </c>
      <c r="H38" s="10">
        <v>1500</v>
      </c>
      <c r="I38" s="12">
        <v>-750</v>
      </c>
      <c r="J38" s="12">
        <v>0</v>
      </c>
      <c r="K38" s="10">
        <v>750</v>
      </c>
      <c r="L38" s="10">
        <v>0</v>
      </c>
      <c r="M38" s="10">
        <f>L38-K38</f>
        <v>-750</v>
      </c>
      <c r="N38" s="13">
        <f>IF(L38&lt;&gt;0,IF(M38&lt;&gt;0,(IF(M38&lt;0,IF(L38&lt;0,(M38/L38)*(-1),M38/ABS(L38)),M38/ABS(L38))),0),IF(M38=0,0,(IF(M38&gt;0,1,-1))))</f>
        <v>-1</v>
      </c>
      <c r="O38" s="10">
        <v>0</v>
      </c>
      <c r="P38" s="10">
        <f>H38-K38</f>
        <v>750</v>
      </c>
      <c r="Q38" s="14">
        <v>1500</v>
      </c>
      <c r="R38" s="14">
        <v>-750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 t="s">
        <v>49</v>
      </c>
      <c r="D40" s="15">
        <v>845.67999999999995</v>
      </c>
      <c r="E40" s="15">
        <v>0</v>
      </c>
      <c r="F40" s="15">
        <v>0</v>
      </c>
      <c r="G40" s="16" t="str">
        <f>C40</f>
        <v>(5912) IUT-Copyediting/Proofreading</v>
      </c>
      <c r="H40" s="15">
        <v>3000</v>
      </c>
      <c r="I40" s="17">
        <v>-845.67999999999995</v>
      </c>
      <c r="J40" s="17">
        <v>0</v>
      </c>
      <c r="K40" s="15">
        <v>845.67999999999995</v>
      </c>
      <c r="L40" s="15">
        <v>750</v>
      </c>
      <c r="M40" s="15">
        <f>L40-K40</f>
        <v>-95.67999999999995</v>
      </c>
      <c r="N40" s="18">
        <f>IF(L40&lt;&gt;0,IF(M40&lt;&gt;0,(IF(M40&lt;0,IF(L40&lt;0,(M40/L40)*(-1),M40/ABS(L40)),M40/ABS(L40))),0),IF(M40=0,0,(IF(M40&gt;0,1,-1))))</f>
        <v>-0.12757333333333326</v>
      </c>
      <c r="O40" s="15">
        <v>0</v>
      </c>
      <c r="P40" s="15">
        <f>H40-K40</f>
        <v>2154.3200000000002</v>
      </c>
      <c r="Q40" s="19">
        <v>3000</v>
      </c>
      <c r="R40" s="19">
        <v>-95.680000000000007</v>
      </c>
      <c r="S40" s="19">
        <v>-0.12757333333333301</v>
      </c>
      <c r="T40" s="6"/>
    </row>
    <row r="41" spans="1:20" ht="13.5" hidden="1">
      <c r="A41" s="4"/>
      <c r="B41" s="4"/>
      <c r="C41" s="3" t="s">
        <v>51</v>
      </c>
      <c r="D41" s="15">
        <v>845.67999999999995</v>
      </c>
      <c r="E41" s="15">
        <v>0</v>
      </c>
      <c r="F41" s="15">
        <v>0</v>
      </c>
      <c r="G41" s="16" t="str">
        <f>C41</f>
        <v>(590) IUT</v>
      </c>
      <c r="H41" s="15">
        <v>3000</v>
      </c>
      <c r="I41" s="17">
        <v>-845.67999999999995</v>
      </c>
      <c r="J41" s="17">
        <v>0</v>
      </c>
      <c r="K41" s="15">
        <v>845.67999999999995</v>
      </c>
      <c r="L41" s="15">
        <v>750</v>
      </c>
      <c r="M41" s="15">
        <f>L41-K41</f>
        <v>-95.67999999999995</v>
      </c>
      <c r="N41" s="18">
        <f>IF(L41&lt;&gt;0,IF(M41&lt;&gt;0,(IF(M41&lt;0,IF(L41&lt;0,(M41/L41)*(-1),M41/ABS(L41)),M41/ABS(L41))),0),IF(M41=0,0,(IF(M41&gt;0,1,-1))))</f>
        <v>-0.12757333333333326</v>
      </c>
      <c r="O41" s="15">
        <v>0</v>
      </c>
      <c r="P41" s="15">
        <f>H41-K41</f>
        <v>2154.3200000000002</v>
      </c>
      <c r="Q41" s="19">
        <v>3000</v>
      </c>
      <c r="R41" s="19">
        <v>-95.680000000000007</v>
      </c>
      <c r="S41" s="19">
        <v>-0.12757333333333301</v>
      </c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24"/>
      <c r="B43" s="24"/>
      <c r="C43" s="2" t="s">
        <v>52</v>
      </c>
      <c r="D43" s="10">
        <v>845.67999999999995</v>
      </c>
      <c r="E43" s="10">
        <v>0</v>
      </c>
      <c r="F43" s="10">
        <v>0</v>
      </c>
      <c r="G43" s="11" t="str">
        <f>C43</f>
        <v>(52) Total Indirect Expenses</v>
      </c>
      <c r="H43" s="10">
        <v>3000</v>
      </c>
      <c r="I43" s="12">
        <v>-845.67999999999995</v>
      </c>
      <c r="J43" s="12">
        <v>0</v>
      </c>
      <c r="K43" s="10">
        <v>845.67999999999995</v>
      </c>
      <c r="L43" s="10">
        <v>750</v>
      </c>
      <c r="M43" s="10">
        <f>L43-K43</f>
        <v>-95.67999999999995</v>
      </c>
      <c r="N43" s="13">
        <f>IF(L43&lt;&gt;0,IF(M43&lt;&gt;0,(IF(M43&lt;0,IF(L43&lt;0,(M43/L43)*(-1),M43/ABS(L43)),M43/ABS(L43))),0),IF(M43=0,0,(IF(M43&gt;0,1,-1))))</f>
        <v>-0.12757333333333326</v>
      </c>
      <c r="O43" s="10">
        <v>0</v>
      </c>
      <c r="P43" s="10">
        <f>H43-K43</f>
        <v>2154.3200000000002</v>
      </c>
      <c r="Q43" s="14">
        <v>3000</v>
      </c>
      <c r="R43" s="14">
        <v>-95.680000000000007</v>
      </c>
      <c r="S43" s="14">
        <v>-0.12757333333333301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7.25" customHeight="1">
      <c r="A45" s="24"/>
      <c r="B45" s="24"/>
      <c r="C45" s="2" t="s">
        <v>53</v>
      </c>
      <c r="D45" s="10">
        <v>1595.6800000000001</v>
      </c>
      <c r="E45" s="10">
        <v>0</v>
      </c>
      <c r="F45" s="10">
        <v>0</v>
      </c>
      <c r="G45" s="11" t="s">
        <v>71</v>
      </c>
      <c r="H45" s="10">
        <v>4500</v>
      </c>
      <c r="I45" s="12">
        <v>-1595.6800000000001</v>
      </c>
      <c r="J45" s="12">
        <v>0</v>
      </c>
      <c r="K45" s="10">
        <v>1595.6800000000001</v>
      </c>
      <c r="L45" s="10">
        <v>750</v>
      </c>
      <c r="M45" s="10">
        <f>L45-K45</f>
        <v>-845.68000000000006</v>
      </c>
      <c r="N45" s="13">
        <f>IF(L45&lt;&gt;0,IF(M45&lt;&gt;0,(IF(M45&lt;0,IF(L45&lt;0,(M45/L45)*(-1),M45/ABS(L45)),M45/ABS(L45))),0),IF(M45=0,0,(IF(M45&gt;0,1,-1))))</f>
        <v>-1.1275733333333333</v>
      </c>
      <c r="O45" s="10">
        <v>0</v>
      </c>
      <c r="P45" s="10">
        <f>H45-K45</f>
        <v>2904.3199999999997</v>
      </c>
      <c r="Q45" s="14">
        <v>4500</v>
      </c>
      <c r="R45" s="14">
        <v>-845.67999999999995</v>
      </c>
      <c r="S45" s="14">
        <v>-1.12757333333333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54</v>
      </c>
      <c r="D47" s="10">
        <v>-1595.6800000000001</v>
      </c>
      <c r="E47" s="10">
        <v>166.666666666667</v>
      </c>
      <c r="F47" s="10">
        <v>0</v>
      </c>
      <c r="G47" s="11" t="s">
        <v>72</v>
      </c>
      <c r="H47" s="10">
        <v>-2500</v>
      </c>
      <c r="I47" s="12">
        <v>1762.34666666667</v>
      </c>
      <c r="J47" s="12">
        <v>10.57408</v>
      </c>
      <c r="K47" s="10">
        <v>-1595.6800000000001</v>
      </c>
      <c r="L47" s="10">
        <v>-249.99999999999901</v>
      </c>
      <c r="M47" s="10">
        <f>K47-L47</f>
        <v>-1345.680000000001</v>
      </c>
      <c r="N47" s="13">
        <f>IF(L47&lt;&gt;0,IF(M47&lt;&gt;0,(IF(M47&lt;0,IF(L47&lt;0,(M47/L47)*(-1),M47/ABS(L47)),M47/ABS(L47))),0),IF(M47=0,0,(IF(M47&gt;0,1,-1))))</f>
        <v>-5.3827200000000301</v>
      </c>
      <c r="O47" s="10">
        <v>0</v>
      </c>
      <c r="P47" s="10">
        <f>H47-K47</f>
        <v>-904.31999999999994</v>
      </c>
      <c r="Q47" s="14">
        <v>-2500</v>
      </c>
      <c r="R47" s="14">
        <v>1345.6800000000001</v>
      </c>
      <c r="S47" s="14">
        <v>-5.3827200000000204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7.25" customHeight="1">
      <c r="A50" s="24"/>
      <c r="B50" s="24"/>
      <c r="C50" s="2" t="s">
        <v>57</v>
      </c>
      <c r="D50" s="10">
        <v>1595.6800000000001</v>
      </c>
      <c r="E50" s="10">
        <v>0</v>
      </c>
      <c r="F50" s="10">
        <v>0</v>
      </c>
      <c r="G50" s="11" t="s">
        <v>73</v>
      </c>
      <c r="H50" s="10">
        <v>4500</v>
      </c>
      <c r="I50" s="12">
        <v>-1595.6800000000001</v>
      </c>
      <c r="J50" s="12">
        <v>0</v>
      </c>
      <c r="K50" s="10">
        <v>1595.6800000000001</v>
      </c>
      <c r="L50" s="10">
        <v>750</v>
      </c>
      <c r="M50" s="10">
        <f>L50-K50</f>
        <v>-845.68000000000006</v>
      </c>
      <c r="N50" s="13">
        <f>IF(L50&lt;&gt;0,IF(M50&lt;&gt;0,(IF(M50&lt;0,IF(L50&lt;0,(M50/L50)*(-1),M50/ABS(L50)),M50/ABS(L50))),0),IF(M50=0,0,(IF(M50&gt;0,1,-1))))</f>
        <v>-1.1275733333333333</v>
      </c>
      <c r="O50" s="10">
        <v>0</v>
      </c>
      <c r="P50" s="10">
        <f>H50-K50</f>
        <v>2904.3199999999997</v>
      </c>
      <c r="Q50" s="20">
        <v>4500</v>
      </c>
      <c r="R50" s="20">
        <v>-845.67999999999995</v>
      </c>
      <c r="S50" s="20">
        <v>-1.12757333333333</v>
      </c>
      <c r="T50" s="42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4" t="s">
        <v>58</v>
      </c>
      <c r="D52" s="10">
        <v>-1595.6800000000001</v>
      </c>
      <c r="E52" s="10">
        <v>166.666666666667</v>
      </c>
      <c r="F52" s="10">
        <v>0</v>
      </c>
      <c r="G52" s="11" t="s">
        <v>74</v>
      </c>
      <c r="H52" s="10">
        <v>-2500</v>
      </c>
      <c r="I52" s="12">
        <v>1762.34666666667</v>
      </c>
      <c r="J52" s="12">
        <v>10.57408</v>
      </c>
      <c r="K52" s="10">
        <v>-1595.6800000000001</v>
      </c>
      <c r="L52" s="10">
        <v>-249.99999999999901</v>
      </c>
      <c r="M52" s="10">
        <f>K52-L52</f>
        <v>-1345.680000000001</v>
      </c>
      <c r="N52" s="13">
        <f>IF(L52&lt;&gt;0,IF(M52&lt;&gt;0,(IF(M52&lt;0,IF(L52&lt;0,(M52/L52)*(-1),M52/ABS(L52)),M52/ABS(L52))),0),IF(M52=0,0,(IF(M52&gt;0,1,-1))))</f>
        <v>-5.3827200000000301</v>
      </c>
      <c r="O52" s="10">
        <v>0</v>
      </c>
      <c r="P52" s="10">
        <f>H52-K52</f>
        <v>-904.31999999999994</v>
      </c>
      <c r="Q52" s="21">
        <v>-2500</v>
      </c>
      <c r="R52" s="21">
        <v>1345.6800000000001</v>
      </c>
      <c r="S52" s="21">
        <v>-5.3827200000000204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3.5" customHeight="1">
      <c r="A54" s="6"/>
      <c r="B54" s="6"/>
      <c r="C54" s="4"/>
      <c r="D54" s="15"/>
      <c r="E54" s="15"/>
      <c r="F54" s="15"/>
      <c r="G54" s="16" t="s">
        <v>75</v>
      </c>
      <c r="H54" s="15"/>
      <c r="I54" s="17"/>
      <c r="J54" s="17"/>
      <c r="K54" s="15"/>
      <c r="L54" s="15"/>
      <c r="M54" s="15"/>
      <c r="N54" s="8"/>
      <c r="O54" s="15"/>
      <c r="P54" s="15"/>
      <c r="Q54" s="22"/>
      <c r="R54" s="22"/>
      <c r="S54" s="22"/>
      <c r="T54" s="6"/>
    </row>
    <row r="55" spans="1:20" ht="13.5" customHeight="1">
      <c r="C55" s="2" t="s">
        <v>59</v>
      </c>
      <c r="D55" s="10">
        <v>-1595.6800000000001</v>
      </c>
      <c r="E55" s="10">
        <v>166.666666666667</v>
      </c>
      <c r="F55" s="10">
        <v>0</v>
      </c>
      <c r="G55" s="11" t="s">
        <v>76</v>
      </c>
      <c r="H55" s="10">
        <v>-2500</v>
      </c>
      <c r="I55" s="12">
        <v>1762.34666666667</v>
      </c>
      <c r="J55" s="12">
        <v>10.57408</v>
      </c>
      <c r="K55" s="10">
        <v>-1595.6800000000001</v>
      </c>
      <c r="L55" s="10">
        <v>-249.99999999999901</v>
      </c>
      <c r="M55" s="10">
        <f>K55-L55</f>
        <v>-1345.680000000001</v>
      </c>
      <c r="N55" s="13">
        <f>IF(L55&lt;&gt;0,IF(M55&lt;&gt;0,(IF(M55&lt;0,IF(L55&lt;0,(M55/L55)*(-1),M55/ABS(L55)),M55/ABS(L55))),0),IF(M55=0,0,(IF(M55&gt;0,1,-1))))</f>
        <v>-5.3827200000000301</v>
      </c>
      <c r="O55" s="10">
        <v>0</v>
      </c>
      <c r="P55" s="10">
        <f>H55-K55</f>
        <v>-904.31999999999994</v>
      </c>
      <c r="Q55" s="20">
        <v>-2500</v>
      </c>
      <c r="R55" s="20">
        <v>1345.6800000000001</v>
      </c>
      <c r="S55" s="20">
        <v>-5.3827200000000204</v>
      </c>
    </row>
    <row r="56" spans="1:20" ht="13.5" customHeight="1">
      <c r="C56" s="2" t="s">
        <v>60</v>
      </c>
      <c r="D56" s="10">
        <v>-1595.6800000000001</v>
      </c>
      <c r="E56" s="10">
        <v>166.666666666667</v>
      </c>
      <c r="F56" s="10">
        <v>0</v>
      </c>
      <c r="G56" s="11" t="s">
        <v>77</v>
      </c>
      <c r="H56" s="10">
        <v>-2500</v>
      </c>
      <c r="I56" s="12">
        <v>1762.34666666667</v>
      </c>
      <c r="J56" s="12">
        <v>10.57408</v>
      </c>
      <c r="K56" s="10">
        <v>-1595.6800000000001</v>
      </c>
      <c r="L56" s="10">
        <v>-249.99999999999901</v>
      </c>
      <c r="M56" s="10">
        <f>K56-L56</f>
        <v>-1345.680000000001</v>
      </c>
      <c r="N56" s="13">
        <f>IF(L56&lt;&gt;0,IF(M56&lt;&gt;0,(IF(M56&lt;0,IF(L56&lt;0,(M56/L56)*(-1),M56/ABS(L56)),M56/ABS(L56))),0),IF(M56=0,0,(IF(M56&gt;0,1,-1))))</f>
        <v>-5.3827200000000301</v>
      </c>
      <c r="O56" s="10">
        <v>0</v>
      </c>
      <c r="P56" s="10">
        <f>H56-K56</f>
        <v>-904.31999999999994</v>
      </c>
      <c r="Q56" s="20">
        <v>-2500</v>
      </c>
      <c r="R56" s="20">
        <v>1345.6800000000001</v>
      </c>
      <c r="S56" s="20">
        <v>-5.3827200000000204</v>
      </c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6.5" customHeight="1">
      <c r="A58" s="4"/>
      <c r="B58" s="4"/>
      <c r="C58" s="4"/>
      <c r="D58" s="6"/>
      <c r="E58" s="6"/>
      <c r="F58" s="6"/>
      <c r="G58" s="6"/>
      <c r="I58" s="4"/>
      <c r="J58" s="4"/>
      <c r="N58" s="8"/>
      <c r="O58" s="6"/>
      <c r="P58" s="6"/>
      <c r="T58" s="6"/>
    </row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111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ASSOC-NEWSLETTER: 412-5231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120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 t="s">
        <v>5</v>
      </c>
      <c r="D22" s="15">
        <v>1025.5999999999999</v>
      </c>
      <c r="E22" s="15">
        <v>1666.6666666666699</v>
      </c>
      <c r="F22" s="15">
        <v>2403.1999999999998</v>
      </c>
      <c r="G22" s="16" t="str">
        <f>C22</f>
        <v>(4142) ADVERTISING/CLASSIFIED</v>
      </c>
      <c r="H22" s="15">
        <v>20000</v>
      </c>
      <c r="I22" s="17">
        <v>641.06666666667002</v>
      </c>
      <c r="J22" s="17">
        <v>0.38464000000000098</v>
      </c>
      <c r="K22" s="15">
        <v>3943.4000000000001</v>
      </c>
      <c r="L22" s="15">
        <v>5000.00000000001</v>
      </c>
      <c r="M22" s="15">
        <f>K22-L22</f>
        <v>-1056.6000000000099</v>
      </c>
      <c r="N22" s="18">
        <f>IF(L22&lt;&gt;0,IF(M22&lt;&gt;0,(IF(M22&lt;0,IF(L22&lt;0,(M22/L22)*(-1),M22/ABS(L22)),M22/ABS(L22))),0),IF(M22=0,0,(IF(M22&gt;0,1,-1))))</f>
        <v>-0.21132000000000156</v>
      </c>
      <c r="O22" s="15">
        <v>5661.6000000000004</v>
      </c>
      <c r="P22" s="15">
        <f>H22-K22</f>
        <v>16056.6</v>
      </c>
      <c r="Q22" s="19">
        <v>20000</v>
      </c>
      <c r="R22" s="19">
        <v>1056.6000000000099</v>
      </c>
      <c r="S22" s="19">
        <v>0.21132000000000201</v>
      </c>
      <c r="T22" s="6"/>
    </row>
    <row r="23" spans="1:20" ht="17.25" customHeight="1">
      <c r="A23" s="24"/>
      <c r="B23" s="24"/>
      <c r="C23" s="2" t="s">
        <v>6</v>
      </c>
      <c r="D23" s="10">
        <v>1025.5999999999999</v>
      </c>
      <c r="E23" s="10">
        <v>1666.6666666666699</v>
      </c>
      <c r="F23" s="10">
        <v>2403.1999999999998</v>
      </c>
      <c r="G23" s="11" t="str">
        <f>C23</f>
        <v>(414) Subtotal Advertising</v>
      </c>
      <c r="H23" s="10">
        <v>20000</v>
      </c>
      <c r="I23" s="12">
        <v>641.06666666667002</v>
      </c>
      <c r="J23" s="12">
        <v>0.38464000000000098</v>
      </c>
      <c r="K23" s="10">
        <v>3943.4000000000001</v>
      </c>
      <c r="L23" s="10">
        <v>5000.00000000001</v>
      </c>
      <c r="M23" s="10">
        <f>K23-L23</f>
        <v>-1056.6000000000099</v>
      </c>
      <c r="N23" s="13">
        <f>IF(L23&lt;&gt;0,IF(M23&lt;&gt;0,(IF(M23&lt;0,IF(L23&lt;0,(M23/L23)*(-1),M23/ABS(L23)),M23/ABS(L23))),0),IF(M23=0,0,(IF(M23&gt;0,1,-1))))</f>
        <v>-0.21132000000000156</v>
      </c>
      <c r="O23" s="10">
        <v>5661.6000000000004</v>
      </c>
      <c r="P23" s="10">
        <f>H23-K23</f>
        <v>16056.6</v>
      </c>
      <c r="Q23" s="14">
        <v>20000</v>
      </c>
      <c r="R23" s="14">
        <v>1056.6000000000099</v>
      </c>
      <c r="S23" s="14">
        <v>0.21132000000000201</v>
      </c>
      <c r="T23" s="42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1025.5999999999999</v>
      </c>
      <c r="E28" s="10">
        <v>1666.6666666666699</v>
      </c>
      <c r="F28" s="10">
        <v>2403.1999999999998</v>
      </c>
      <c r="G28" s="11" t="s">
        <v>69</v>
      </c>
      <c r="H28" s="10">
        <v>20000</v>
      </c>
      <c r="I28" s="12">
        <v>641.06666666667002</v>
      </c>
      <c r="J28" s="12">
        <v>0.38464000000000098</v>
      </c>
      <c r="K28" s="10">
        <v>3943.4000000000001</v>
      </c>
      <c r="L28" s="10">
        <v>5000.00000000001</v>
      </c>
      <c r="M28" s="10">
        <f>K28-L28</f>
        <v>-1056.6000000000099</v>
      </c>
      <c r="N28" s="13">
        <f>IF(L28&lt;&gt;0,IF(M28&lt;&gt;0,(IF(M28&lt;0,IF(L28&lt;0,(M28/L28)*(-1),M28/ABS(L28)),M28/ABS(L28))),0),IF(M28=0,0,(IF(M28&gt;0,1,-1))))</f>
        <v>-0.21132000000000156</v>
      </c>
      <c r="O28" s="10">
        <v>5661.6000000000004</v>
      </c>
      <c r="P28" s="10">
        <f>H28-K28</f>
        <v>16056.6</v>
      </c>
      <c r="Q28" s="14">
        <v>20000</v>
      </c>
      <c r="R28" s="14">
        <v>1056.6000000000099</v>
      </c>
      <c r="S28" s="14">
        <v>0.21132000000000201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-58.329999999999998</v>
      </c>
      <c r="E31" s="15">
        <v>47.5</v>
      </c>
      <c r="F31" s="15">
        <v>79.430000000000007</v>
      </c>
      <c r="G31" s="16" t="str">
        <f>C31</f>
        <v>(5122) BANK S/C</v>
      </c>
      <c r="H31" s="15">
        <v>570</v>
      </c>
      <c r="I31" s="17">
        <v>105.83</v>
      </c>
      <c r="J31" s="17">
        <v>2.2280000000000002</v>
      </c>
      <c r="K31" s="15">
        <v>119.02</v>
      </c>
      <c r="L31" s="15">
        <v>142.5</v>
      </c>
      <c r="M31" s="15">
        <f>L31-K31</f>
        <v>23.480000000000004</v>
      </c>
      <c r="N31" s="18">
        <f>IF(L31&lt;&gt;0,IF(M31&lt;&gt;0,(IF(M31&lt;0,IF(L31&lt;0,(M31/L31)*(-1),M31/ABS(L31)),M31/ABS(L31))),0),IF(M31=0,0,(IF(M31&gt;0,1,-1))))</f>
        <v>0.16477192982456143</v>
      </c>
      <c r="O31" s="15">
        <v>142.81</v>
      </c>
      <c r="P31" s="15">
        <f>H31-K31</f>
        <v>450.98000000000002</v>
      </c>
      <c r="Q31" s="19">
        <v>570</v>
      </c>
      <c r="R31" s="19">
        <v>23.48</v>
      </c>
      <c r="S31" s="19">
        <v>0.16477192982456099</v>
      </c>
      <c r="T31" s="6"/>
    </row>
    <row r="32" spans="1:20" ht="17.25" customHeight="1">
      <c r="A32" s="24"/>
      <c r="B32" s="24"/>
      <c r="C32" s="2" t="s">
        <v>21</v>
      </c>
      <c r="D32" s="10">
        <v>-58.329999999999998</v>
      </c>
      <c r="E32" s="10">
        <v>47.5</v>
      </c>
      <c r="F32" s="10">
        <v>79.430000000000007</v>
      </c>
      <c r="G32" s="11" t="str">
        <f>C32</f>
        <v>(510) Outside Services</v>
      </c>
      <c r="H32" s="10">
        <v>570</v>
      </c>
      <c r="I32" s="12">
        <v>105.83</v>
      </c>
      <c r="J32" s="12">
        <v>2.2280000000000002</v>
      </c>
      <c r="K32" s="10">
        <v>119.02</v>
      </c>
      <c r="L32" s="10">
        <v>142.5</v>
      </c>
      <c r="M32" s="10">
        <f>L32-K32</f>
        <v>23.480000000000004</v>
      </c>
      <c r="N32" s="13">
        <f>IF(L32&lt;&gt;0,IF(M32&lt;&gt;0,(IF(M32&lt;0,IF(L32&lt;0,(M32/L32)*(-1),M32/ABS(L32)),M32/ABS(L32))),0),IF(M32=0,0,(IF(M32&gt;0,1,-1))))</f>
        <v>0.16477192982456143</v>
      </c>
      <c r="O32" s="10">
        <v>142.81</v>
      </c>
      <c r="P32" s="10">
        <f>H32-K32</f>
        <v>450.98000000000002</v>
      </c>
      <c r="Q32" s="14">
        <v>570</v>
      </c>
      <c r="R32" s="14">
        <v>23.48</v>
      </c>
      <c r="S32" s="14">
        <v>0.16477192982456099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 t="s">
        <v>35</v>
      </c>
      <c r="D36" s="15">
        <v>28.879999999999999</v>
      </c>
      <c r="E36" s="15">
        <v>0</v>
      </c>
      <c r="F36" s="15">
        <v>0</v>
      </c>
      <c r="G36" s="16" t="str">
        <f>C36</f>
        <v>(5430) WEB OPERATING EXPENSES</v>
      </c>
      <c r="H36" s="15">
        <v>0</v>
      </c>
      <c r="I36" s="17">
        <v>-28.879999999999999</v>
      </c>
      <c r="J36" s="17">
        <v>0</v>
      </c>
      <c r="K36" s="15">
        <v>28.879999999999999</v>
      </c>
      <c r="L36" s="15">
        <v>0</v>
      </c>
      <c r="M36" s="15">
        <f>L36-K36</f>
        <v>-28.879999999999999</v>
      </c>
      <c r="N36" s="18">
        <f>IF(L36&lt;&gt;0,IF(M36&lt;&gt;0,(IF(M36&lt;0,IF(L36&lt;0,(M36/L36)*(-1),M36/ABS(L36)),M36/ABS(L36))),0),IF(M36=0,0,(IF(M36&gt;0,1,-1))))</f>
        <v>-1</v>
      </c>
      <c r="O36" s="15">
        <v>0</v>
      </c>
      <c r="P36" s="15">
        <f>H36-K36</f>
        <v>-28.879999999999999</v>
      </c>
      <c r="Q36" s="19">
        <v>0</v>
      </c>
      <c r="R36" s="19">
        <v>-28.879999999999999</v>
      </c>
      <c r="S36" s="19">
        <v>0</v>
      </c>
      <c r="T36" s="6"/>
    </row>
    <row r="37" spans="1:20" ht="17.25" customHeight="1">
      <c r="A37" s="24"/>
      <c r="B37" s="24"/>
      <c r="C37" s="2" t="s">
        <v>37</v>
      </c>
      <c r="D37" s="10">
        <v>28.879999999999999</v>
      </c>
      <c r="E37" s="10">
        <v>0</v>
      </c>
      <c r="F37" s="10">
        <v>0</v>
      </c>
      <c r="G37" s="11" t="str">
        <f>C37</f>
        <v>(540) Publication Related Expenses</v>
      </c>
      <c r="H37" s="10">
        <v>0</v>
      </c>
      <c r="I37" s="12">
        <v>-28.879999999999999</v>
      </c>
      <c r="J37" s="12">
        <v>0</v>
      </c>
      <c r="K37" s="10">
        <v>28.879999999999999</v>
      </c>
      <c r="L37" s="10">
        <v>0</v>
      </c>
      <c r="M37" s="10">
        <f>L37-K37</f>
        <v>-28.879999999999999</v>
      </c>
      <c r="N37" s="13">
        <f>IF(L37&lt;&gt;0,IF(M37&lt;&gt;0,(IF(M37&lt;0,IF(L37&lt;0,(M37/L37)*(-1),M37/ABS(L37)),M37/ABS(L37))),0),IF(M37=0,0,(IF(M37&gt;0,1,-1))))</f>
        <v>-1</v>
      </c>
      <c r="O37" s="10">
        <v>0</v>
      </c>
      <c r="P37" s="10">
        <f>H37-K37</f>
        <v>-28.879999999999999</v>
      </c>
      <c r="Q37" s="14">
        <v>0</v>
      </c>
      <c r="R37" s="14">
        <v>-28.879999999999999</v>
      </c>
      <c r="S37" s="14">
        <v>0</v>
      </c>
      <c r="T37" s="42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43</v>
      </c>
      <c r="D40" s="10">
        <v>-29.449999999999999</v>
      </c>
      <c r="E40" s="10">
        <v>47.5</v>
      </c>
      <c r="F40" s="10">
        <v>79.430000000000007</v>
      </c>
      <c r="G40" s="11" t="s">
        <v>70</v>
      </c>
      <c r="H40" s="10">
        <v>570</v>
      </c>
      <c r="I40" s="12">
        <v>76.950000000000003</v>
      </c>
      <c r="J40" s="12">
        <v>1.6200000000000001</v>
      </c>
      <c r="K40" s="10">
        <v>147.90000000000001</v>
      </c>
      <c r="L40" s="10">
        <v>142.5</v>
      </c>
      <c r="M40" s="10">
        <f>L40-K40</f>
        <v>-5.4000000000000057</v>
      </c>
      <c r="N40" s="13">
        <f>IF(L40&lt;&gt;0,IF(M40&lt;&gt;0,(IF(M40&lt;0,IF(L40&lt;0,(M40/L40)*(-1),M40/ABS(L40)),M40/ABS(L40))),0),IF(M40=0,0,(IF(M40&gt;0,1,-1))))</f>
        <v>-0.0378947368421053</v>
      </c>
      <c r="O40" s="10">
        <v>142.81</v>
      </c>
      <c r="P40" s="10">
        <f>H40-K40</f>
        <v>422.10000000000002</v>
      </c>
      <c r="Q40" s="14">
        <v>570</v>
      </c>
      <c r="R40" s="14">
        <v>-5.4000000000000101</v>
      </c>
      <c r="S40" s="14">
        <v>-0.0378947368421053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53</v>
      </c>
      <c r="D44" s="10">
        <v>-29.449999999999999</v>
      </c>
      <c r="E44" s="10">
        <v>47.5</v>
      </c>
      <c r="F44" s="10">
        <v>79.430000000000007</v>
      </c>
      <c r="G44" s="11" t="s">
        <v>71</v>
      </c>
      <c r="H44" s="10">
        <v>570</v>
      </c>
      <c r="I44" s="12">
        <v>76.950000000000003</v>
      </c>
      <c r="J44" s="12">
        <v>1.6200000000000001</v>
      </c>
      <c r="K44" s="10">
        <v>147.90000000000001</v>
      </c>
      <c r="L44" s="10">
        <v>142.5</v>
      </c>
      <c r="M44" s="10">
        <f>L44-K44</f>
        <v>-5.4000000000000057</v>
      </c>
      <c r="N44" s="13">
        <f>IF(L44&lt;&gt;0,IF(M44&lt;&gt;0,(IF(M44&lt;0,IF(L44&lt;0,(M44/L44)*(-1),M44/ABS(L44)),M44/ABS(L44))),0),IF(M44=0,0,(IF(M44&gt;0,1,-1))))</f>
        <v>-0.0378947368421053</v>
      </c>
      <c r="O44" s="10">
        <v>142.81</v>
      </c>
      <c r="P44" s="10">
        <f>H44-K44</f>
        <v>422.10000000000002</v>
      </c>
      <c r="Q44" s="14">
        <v>570</v>
      </c>
      <c r="R44" s="14">
        <v>-5.4000000000000101</v>
      </c>
      <c r="S44" s="14">
        <v>-0.0378947368421053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7.25" customHeight="1">
      <c r="A46" s="24"/>
      <c r="B46" s="24"/>
      <c r="C46" s="2" t="s">
        <v>54</v>
      </c>
      <c r="D46" s="10">
        <v>1055.05</v>
      </c>
      <c r="E46" s="10">
        <v>1619.1666666666699</v>
      </c>
      <c r="F46" s="10">
        <v>2323.77</v>
      </c>
      <c r="G46" s="11" t="s">
        <v>72</v>
      </c>
      <c r="H46" s="10">
        <v>19430</v>
      </c>
      <c r="I46" s="12">
        <v>564.11666666666997</v>
      </c>
      <c r="J46" s="12">
        <v>0.348399382398354</v>
      </c>
      <c r="K46" s="10">
        <v>3795.5</v>
      </c>
      <c r="L46" s="10">
        <v>4857.50000000001</v>
      </c>
      <c r="M46" s="10">
        <f>K46-L46</f>
        <v>-1062.00000000001</v>
      </c>
      <c r="N46" s="13">
        <f>IF(L46&lt;&gt;0,IF(M46&lt;&gt;0,(IF(M46&lt;0,IF(L46&lt;0,(M46/L46)*(-1),M46/ABS(L46)),M46/ABS(L46))),0),IF(M46=0,0,(IF(M46&gt;0,1,-1))))</f>
        <v>-0.21863098301595632</v>
      </c>
      <c r="O46" s="10">
        <v>5518.79</v>
      </c>
      <c r="P46" s="10">
        <f>H46-K46</f>
        <v>15634.5</v>
      </c>
      <c r="Q46" s="14">
        <v>19430</v>
      </c>
      <c r="R46" s="14">
        <v>1062.00000000001</v>
      </c>
      <c r="S46" s="14">
        <v>0.21863098301595599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57</v>
      </c>
      <c r="D49" s="10">
        <v>-29.449999999999999</v>
      </c>
      <c r="E49" s="10">
        <v>47.5</v>
      </c>
      <c r="F49" s="10">
        <v>79.430000000000007</v>
      </c>
      <c r="G49" s="11" t="s">
        <v>73</v>
      </c>
      <c r="H49" s="10">
        <v>570</v>
      </c>
      <c r="I49" s="12">
        <v>76.950000000000003</v>
      </c>
      <c r="J49" s="12">
        <v>1.6200000000000001</v>
      </c>
      <c r="K49" s="10">
        <v>147.90000000000001</v>
      </c>
      <c r="L49" s="10">
        <v>142.5</v>
      </c>
      <c r="M49" s="10">
        <f>L49-K49</f>
        <v>-5.4000000000000057</v>
      </c>
      <c r="N49" s="13">
        <f>IF(L49&lt;&gt;0,IF(M49&lt;&gt;0,(IF(M49&lt;0,IF(L49&lt;0,(M49/L49)*(-1),M49/ABS(L49)),M49/ABS(L49))),0),IF(M49=0,0,(IF(M49&gt;0,1,-1))))</f>
        <v>-0.0378947368421053</v>
      </c>
      <c r="O49" s="10">
        <v>142.81</v>
      </c>
      <c r="P49" s="10">
        <f>H49-K49</f>
        <v>422.10000000000002</v>
      </c>
      <c r="Q49" s="20">
        <v>570</v>
      </c>
      <c r="R49" s="20">
        <v>-5.4000000000000101</v>
      </c>
      <c r="S49" s="20">
        <v>-0.0378947368421053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4" t="s">
        <v>58</v>
      </c>
      <c r="D51" s="10">
        <v>1055.05</v>
      </c>
      <c r="E51" s="10">
        <v>1619.1666666666699</v>
      </c>
      <c r="F51" s="10">
        <v>2323.77</v>
      </c>
      <c r="G51" s="11" t="s">
        <v>74</v>
      </c>
      <c r="H51" s="10">
        <v>19430</v>
      </c>
      <c r="I51" s="12">
        <v>564.11666666666997</v>
      </c>
      <c r="J51" s="12">
        <v>0.348399382398354</v>
      </c>
      <c r="K51" s="10">
        <v>3795.5</v>
      </c>
      <c r="L51" s="10">
        <v>4857.50000000001</v>
      </c>
      <c r="M51" s="10">
        <f>K51-L51</f>
        <v>-1062.00000000001</v>
      </c>
      <c r="N51" s="13">
        <f>IF(L51&lt;&gt;0,IF(M51&lt;&gt;0,(IF(M51&lt;0,IF(L51&lt;0,(M51/L51)*(-1),M51/ABS(L51)),M51/ABS(L51))),0),IF(M51=0,0,(IF(M51&gt;0,1,-1))))</f>
        <v>-0.21863098301595632</v>
      </c>
      <c r="O51" s="10">
        <v>5518.79</v>
      </c>
      <c r="P51" s="10">
        <f>H51-K51</f>
        <v>15634.5</v>
      </c>
      <c r="Q51" s="21">
        <v>19430</v>
      </c>
      <c r="R51" s="21">
        <v>1062.00000000001</v>
      </c>
      <c r="S51" s="21">
        <v>0.21863098301595599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3.5" customHeight="1">
      <c r="A53" s="6"/>
      <c r="B53" s="6"/>
      <c r="C53" s="4"/>
      <c r="D53" s="15"/>
      <c r="E53" s="15"/>
      <c r="F53" s="15"/>
      <c r="G53" s="16" t="s">
        <v>75</v>
      </c>
      <c r="H53" s="15"/>
      <c r="I53" s="17"/>
      <c r="J53" s="17"/>
      <c r="K53" s="15"/>
      <c r="L53" s="15"/>
      <c r="M53" s="15"/>
      <c r="N53" s="8"/>
      <c r="O53" s="15"/>
      <c r="P53" s="15"/>
      <c r="Q53" s="22"/>
      <c r="R53" s="22"/>
      <c r="S53" s="22"/>
      <c r="T53" s="6"/>
    </row>
    <row r="54" spans="1:20" ht="13.5" customHeight="1">
      <c r="C54" s="2" t="s">
        <v>59</v>
      </c>
      <c r="D54" s="10">
        <v>1055.05</v>
      </c>
      <c r="E54" s="10">
        <v>1619.1666666666699</v>
      </c>
      <c r="F54" s="10">
        <v>2323.77</v>
      </c>
      <c r="G54" s="11" t="s">
        <v>76</v>
      </c>
      <c r="H54" s="10">
        <v>19430</v>
      </c>
      <c r="I54" s="12">
        <v>564.11666666666997</v>
      </c>
      <c r="J54" s="12">
        <v>0.348399382398354</v>
      </c>
      <c r="K54" s="10">
        <v>3795.5</v>
      </c>
      <c r="L54" s="10">
        <v>4857.50000000001</v>
      </c>
      <c r="M54" s="10">
        <f>K54-L54</f>
        <v>-1062.00000000001</v>
      </c>
      <c r="N54" s="13">
        <f>IF(L54&lt;&gt;0,IF(M54&lt;&gt;0,(IF(M54&lt;0,IF(L54&lt;0,(M54/L54)*(-1),M54/ABS(L54)),M54/ABS(L54))),0),IF(M54=0,0,(IF(M54&gt;0,1,-1))))</f>
        <v>-0.21863098301595632</v>
      </c>
      <c r="O54" s="10">
        <v>5518.79</v>
      </c>
      <c r="P54" s="10">
        <f>H54-K54</f>
        <v>15634.5</v>
      </c>
      <c r="Q54" s="20">
        <v>19430</v>
      </c>
      <c r="R54" s="20">
        <v>1062.00000000001</v>
      </c>
      <c r="S54" s="20">
        <v>0.21863098301595599</v>
      </c>
    </row>
    <row r="55" spans="1:20" ht="13.5" customHeight="1">
      <c r="C55" s="2" t="s">
        <v>60</v>
      </c>
      <c r="D55" s="10">
        <v>1055.05</v>
      </c>
      <c r="E55" s="10">
        <v>1619.1666666666699</v>
      </c>
      <c r="F55" s="10">
        <v>2323.77</v>
      </c>
      <c r="G55" s="11" t="s">
        <v>77</v>
      </c>
      <c r="H55" s="10">
        <v>19430</v>
      </c>
      <c r="I55" s="12">
        <v>564.11666666666997</v>
      </c>
      <c r="J55" s="12">
        <v>0.348399382398354</v>
      </c>
      <c r="K55" s="10">
        <v>3795.5</v>
      </c>
      <c r="L55" s="10">
        <v>4857.50000000001</v>
      </c>
      <c r="M55" s="10">
        <f>K55-L55</f>
        <v>-1062.00000000001</v>
      </c>
      <c r="N55" s="13">
        <f>IF(L55&lt;&gt;0,IF(M55&lt;&gt;0,(IF(M55&lt;0,IF(L55&lt;0,(M55/L55)*(-1),M55/ABS(L55)),M55/ABS(L55))),0),IF(M55=0,0,(IF(M55&gt;0,1,-1))))</f>
        <v>-0.21863098301595632</v>
      </c>
      <c r="O55" s="10">
        <v>5518.79</v>
      </c>
      <c r="P55" s="10">
        <f>H55-K55</f>
        <v>15634.5</v>
      </c>
      <c r="Q55" s="20">
        <v>19430</v>
      </c>
      <c r="R55" s="20">
        <v>1062.00000000001</v>
      </c>
      <c r="S55" s="20">
        <v>0.21863098301595599</v>
      </c>
    </row>
    <row r="56" spans="1:20" ht="16.5" customHeight="1">
      <c r="A56" s="4"/>
      <c r="B56" s="4"/>
      <c r="C56" s="4"/>
      <c r="D56" s="6"/>
      <c r="E56" s="6"/>
      <c r="F56" s="6"/>
      <c r="G56" s="6"/>
      <c r="I56" s="4"/>
      <c r="J56" s="4"/>
      <c r="N56" s="8"/>
      <c r="O56" s="6"/>
      <c r="P56" s="6"/>
      <c r="T56" s="6"/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124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ASSOC-Friends of LITA: 412-5239</v>
      </c>
      <c r="H4" s="31"/>
      <c r="I4" s="35"/>
      <c r="J4" s="35"/>
      <c r="K4" s="31" t="str">
        <f>"For the "&amp;MID(C3,6,2)&amp;" Months Ending "&amp;C2</f>
        <v>For the 03 Months Ending November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123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November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83</v>
      </c>
      <c r="G13" s="29"/>
      <c r="H13" s="28" t="s">
        <v>65</v>
      </c>
      <c r="I13" s="23"/>
      <c r="J13" s="23"/>
      <c r="K13" s="28" t="s">
        <v>62</v>
      </c>
      <c r="L13" s="28" t="s">
        <v>63</v>
      </c>
      <c r="M13" s="28" t="s">
        <v>66</v>
      </c>
      <c r="N13" s="18" t="s">
        <v>67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9</v>
      </c>
      <c r="D25" s="15">
        <v>1825</v>
      </c>
      <c r="E25" s="15">
        <v>166.666666666667</v>
      </c>
      <c r="F25" s="15">
        <v>2445</v>
      </c>
      <c r="G25" s="16" t="str">
        <f>C25</f>
        <v>(4400) DONATIONS/HONORARIA</v>
      </c>
      <c r="H25" s="15">
        <v>2000</v>
      </c>
      <c r="I25" s="17">
        <v>-1658.3333333333301</v>
      </c>
      <c r="J25" s="17">
        <v>-9.9499999999999797</v>
      </c>
      <c r="K25" s="15">
        <v>2000</v>
      </c>
      <c r="L25" s="15">
        <v>500.00000000000102</v>
      </c>
      <c r="M25" s="15">
        <f>K25-L25</f>
        <v>1499.9999999999991</v>
      </c>
      <c r="N25" s="18">
        <f>IF(L25&lt;&gt;0,IF(M25&lt;&gt;0,(IF(M25&lt;0,IF(L25&lt;0,(M25/L25)*(-1),M25/ABS(L25)),M25/ABS(L25))),0),IF(M25=0,0,(IF(M25&gt;0,1,-1))))</f>
        <v>2.999999999999992</v>
      </c>
      <c r="O25" s="15">
        <v>2465</v>
      </c>
      <c r="P25" s="15">
        <f>H25-K25</f>
        <v>0</v>
      </c>
      <c r="Q25" s="19">
        <v>2000</v>
      </c>
      <c r="R25" s="19">
        <v>-1500</v>
      </c>
      <c r="S25" s="19">
        <v>-2.9999999999999898</v>
      </c>
      <c r="T25" s="6"/>
    </row>
    <row r="26" spans="1:20" ht="17.25" customHeight="1">
      <c r="A26" s="24"/>
      <c r="B26" s="24"/>
      <c r="C26" s="2" t="s">
        <v>11</v>
      </c>
      <c r="D26" s="10">
        <v>1825</v>
      </c>
      <c r="E26" s="10">
        <v>166.666666666667</v>
      </c>
      <c r="F26" s="10">
        <v>2445</v>
      </c>
      <c r="G26" s="11" t="str">
        <f>C26</f>
        <v>(440) Subtotal Misc.</v>
      </c>
      <c r="H26" s="10">
        <v>2000</v>
      </c>
      <c r="I26" s="12">
        <v>-1658.3333333333301</v>
      </c>
      <c r="J26" s="12">
        <v>-9.9499999999999797</v>
      </c>
      <c r="K26" s="10">
        <v>2000</v>
      </c>
      <c r="L26" s="10">
        <v>500.00000000000102</v>
      </c>
      <c r="M26" s="10">
        <f>K26-L26</f>
        <v>1499.9999999999991</v>
      </c>
      <c r="N26" s="13">
        <f>IF(L26&lt;&gt;0,IF(M26&lt;&gt;0,(IF(M26&lt;0,IF(L26&lt;0,(M26/L26)*(-1),M26/ABS(L26)),M26/ABS(L26))),0),IF(M26=0,0,(IF(M26&gt;0,1,-1))))</f>
        <v>2.999999999999992</v>
      </c>
      <c r="O26" s="10">
        <v>2465</v>
      </c>
      <c r="P26" s="10">
        <f>H26-K26</f>
        <v>0</v>
      </c>
      <c r="Q26" s="14">
        <v>2000</v>
      </c>
      <c r="R26" s="14">
        <v>-1500</v>
      </c>
      <c r="S26" s="14">
        <v>-2.9999999999999898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1825</v>
      </c>
      <c r="E28" s="10">
        <v>166.666666666667</v>
      </c>
      <c r="F28" s="10">
        <v>2445</v>
      </c>
      <c r="G28" s="11" t="s">
        <v>69</v>
      </c>
      <c r="H28" s="10">
        <v>2000</v>
      </c>
      <c r="I28" s="12">
        <v>-1658.3333333333301</v>
      </c>
      <c r="J28" s="12">
        <v>-9.9499999999999797</v>
      </c>
      <c r="K28" s="10">
        <v>2000</v>
      </c>
      <c r="L28" s="10">
        <v>500.00000000000102</v>
      </c>
      <c r="M28" s="10">
        <f>K28-L28</f>
        <v>1499.9999999999991</v>
      </c>
      <c r="N28" s="13">
        <f>IF(L28&lt;&gt;0,IF(M28&lt;&gt;0,(IF(M28&lt;0,IF(L28&lt;0,(M28/L28)*(-1),M28/ABS(L28)),M28/ABS(L28))),0),IF(M28=0,0,(IF(M28&gt;0,1,-1))))</f>
        <v>2.999999999999992</v>
      </c>
      <c r="O28" s="10">
        <v>2465</v>
      </c>
      <c r="P28" s="10">
        <f>H28-K28</f>
        <v>0</v>
      </c>
      <c r="Q28" s="14">
        <v>2000</v>
      </c>
      <c r="R28" s="14">
        <v>-1500</v>
      </c>
      <c r="S28" s="14">
        <v>-2.9999999999999898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49.710000000000001</v>
      </c>
      <c r="E31" s="15">
        <v>4.75</v>
      </c>
      <c r="F31" s="15">
        <v>48.579999999999998</v>
      </c>
      <c r="G31" s="16" t="str">
        <f>C31</f>
        <v>(5122) BANK S/C</v>
      </c>
      <c r="H31" s="15">
        <v>57</v>
      </c>
      <c r="I31" s="17">
        <v>-44.960000000000001</v>
      </c>
      <c r="J31" s="17">
        <v>-9.4652631578947393</v>
      </c>
      <c r="K31" s="15">
        <v>56.719999999999999</v>
      </c>
      <c r="L31" s="15">
        <v>14.25</v>
      </c>
      <c r="M31" s="15">
        <f>L31-K31</f>
        <v>-42.469999999999999</v>
      </c>
      <c r="N31" s="18">
        <f>IF(L31&lt;&gt;0,IF(M31&lt;&gt;0,(IF(M31&lt;0,IF(L31&lt;0,(M31/L31)*(-1),M31/ABS(L31)),M31/ABS(L31))),0),IF(M31=0,0,(IF(M31&gt;0,1,-1))))</f>
        <v>-2.9803508771929823</v>
      </c>
      <c r="O31" s="15">
        <v>49.149999999999999</v>
      </c>
      <c r="P31" s="15">
        <f>H31-K31</f>
        <v>0.28000000000000114</v>
      </c>
      <c r="Q31" s="19">
        <v>57</v>
      </c>
      <c r="R31" s="19">
        <v>-42.469999999999999</v>
      </c>
      <c r="S31" s="19">
        <v>-2.9803508771929801</v>
      </c>
      <c r="T31" s="6"/>
    </row>
    <row r="32" spans="1:20" ht="17.25" customHeight="1">
      <c r="A32" s="24"/>
      <c r="B32" s="24"/>
      <c r="C32" s="2" t="s">
        <v>21</v>
      </c>
      <c r="D32" s="10">
        <v>49.710000000000001</v>
      </c>
      <c r="E32" s="10">
        <v>4.75</v>
      </c>
      <c r="F32" s="10">
        <v>48.579999999999998</v>
      </c>
      <c r="G32" s="11" t="str">
        <f>C32</f>
        <v>(510) Outside Services</v>
      </c>
      <c r="H32" s="10">
        <v>57</v>
      </c>
      <c r="I32" s="12">
        <v>-44.960000000000001</v>
      </c>
      <c r="J32" s="12">
        <v>-9.4652631578947393</v>
      </c>
      <c r="K32" s="10">
        <v>56.719999999999999</v>
      </c>
      <c r="L32" s="10">
        <v>14.25</v>
      </c>
      <c r="M32" s="10">
        <f>L32-K32</f>
        <v>-42.469999999999999</v>
      </c>
      <c r="N32" s="13">
        <f>IF(L32&lt;&gt;0,IF(M32&lt;&gt;0,(IF(M32&lt;0,IF(L32&lt;0,(M32/L32)*(-1),M32/ABS(L32)),M32/ABS(L32))),0),IF(M32=0,0,(IF(M32&gt;0,1,-1))))</f>
        <v>-2.9803508771929823</v>
      </c>
      <c r="O32" s="10">
        <v>49.149999999999999</v>
      </c>
      <c r="P32" s="10">
        <f>H32-K32</f>
        <v>0.28000000000000114</v>
      </c>
      <c r="Q32" s="14">
        <v>57</v>
      </c>
      <c r="R32" s="14">
        <v>-42.469999999999999</v>
      </c>
      <c r="S32" s="14">
        <v>-2.9803508771929801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43</v>
      </c>
      <c r="D38" s="10">
        <v>49.710000000000001</v>
      </c>
      <c r="E38" s="10">
        <v>4.75</v>
      </c>
      <c r="F38" s="10">
        <v>48.579999999999998</v>
      </c>
      <c r="G38" s="11" t="s">
        <v>70</v>
      </c>
      <c r="H38" s="10">
        <v>57</v>
      </c>
      <c r="I38" s="12">
        <v>-44.960000000000001</v>
      </c>
      <c r="J38" s="12">
        <v>-9.4652631578947393</v>
      </c>
      <c r="K38" s="10">
        <v>56.719999999999999</v>
      </c>
      <c r="L38" s="10">
        <v>14.25</v>
      </c>
      <c r="M38" s="10">
        <f>L38-K38</f>
        <v>-42.469999999999999</v>
      </c>
      <c r="N38" s="13">
        <f>IF(L38&lt;&gt;0,IF(M38&lt;&gt;0,(IF(M38&lt;0,IF(L38&lt;0,(M38/L38)*(-1),M38/ABS(L38)),M38/ABS(L38))),0),IF(M38=0,0,(IF(M38&gt;0,1,-1))))</f>
        <v>-2.9803508771929823</v>
      </c>
      <c r="O38" s="10">
        <v>49.149999999999999</v>
      </c>
      <c r="P38" s="10">
        <f>H38-K38</f>
        <v>0.28000000000000114</v>
      </c>
      <c r="Q38" s="14">
        <v>57</v>
      </c>
      <c r="R38" s="14">
        <v>-42.469999999999999</v>
      </c>
      <c r="S38" s="14">
        <v>-2.9803508771929801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53</v>
      </c>
      <c r="D42" s="10">
        <v>49.710000000000001</v>
      </c>
      <c r="E42" s="10">
        <v>4.75</v>
      </c>
      <c r="F42" s="10">
        <v>48.579999999999998</v>
      </c>
      <c r="G42" s="11" t="s">
        <v>71</v>
      </c>
      <c r="H42" s="10">
        <v>57</v>
      </c>
      <c r="I42" s="12">
        <v>-44.960000000000001</v>
      </c>
      <c r="J42" s="12">
        <v>-9.4652631578947393</v>
      </c>
      <c r="K42" s="10">
        <v>56.719999999999999</v>
      </c>
      <c r="L42" s="10">
        <v>14.25</v>
      </c>
      <c r="M42" s="10">
        <f>L42-K42</f>
        <v>-42.469999999999999</v>
      </c>
      <c r="N42" s="13">
        <f>IF(L42&lt;&gt;0,IF(M42&lt;&gt;0,(IF(M42&lt;0,IF(L42&lt;0,(M42/L42)*(-1),M42/ABS(L42)),M42/ABS(L42))),0),IF(M42=0,0,(IF(M42&gt;0,1,-1))))</f>
        <v>-2.9803508771929823</v>
      </c>
      <c r="O42" s="10">
        <v>49.149999999999999</v>
      </c>
      <c r="P42" s="10">
        <f>H42-K42</f>
        <v>0.28000000000000114</v>
      </c>
      <c r="Q42" s="14">
        <v>57</v>
      </c>
      <c r="R42" s="14">
        <v>-42.469999999999999</v>
      </c>
      <c r="S42" s="14">
        <v>-2.9803508771929801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54</v>
      </c>
      <c r="D44" s="10">
        <v>1775.29</v>
      </c>
      <c r="E44" s="10">
        <v>161.916666666667</v>
      </c>
      <c r="F44" s="10">
        <v>2396.4200000000001</v>
      </c>
      <c r="G44" s="11" t="s">
        <v>72</v>
      </c>
      <c r="H44" s="10">
        <v>1943</v>
      </c>
      <c r="I44" s="12">
        <v>-1613.37333333333</v>
      </c>
      <c r="J44" s="12">
        <v>-9.9642202779207203</v>
      </c>
      <c r="K44" s="10">
        <v>1943.28</v>
      </c>
      <c r="L44" s="10">
        <v>485.75000000000102</v>
      </c>
      <c r="M44" s="10">
        <f>K44-L44</f>
        <v>1457.5299999999988</v>
      </c>
      <c r="N44" s="13">
        <f>IF(L44&lt;&gt;0,IF(M44&lt;&gt;0,(IF(M44&lt;0,IF(L44&lt;0,(M44/L44)*(-1),M44/ABS(L44)),M44/ABS(L44))),0),IF(M44=0,0,(IF(M44&gt;0,1,-1))))</f>
        <v>3.0005764282037997</v>
      </c>
      <c r="O44" s="10">
        <v>2415.8499999999999</v>
      </c>
      <c r="P44" s="10">
        <f>H44-K44</f>
        <v>-0.27999999999997272</v>
      </c>
      <c r="Q44" s="14">
        <v>1943</v>
      </c>
      <c r="R44" s="14">
        <v>-1457.53</v>
      </c>
      <c r="S44" s="14">
        <v>-3.0005764282038001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57</v>
      </c>
      <c r="D47" s="10">
        <v>49.710000000000001</v>
      </c>
      <c r="E47" s="10">
        <v>4.75</v>
      </c>
      <c r="F47" s="10">
        <v>48.579999999999998</v>
      </c>
      <c r="G47" s="11" t="s">
        <v>73</v>
      </c>
      <c r="H47" s="10">
        <v>57</v>
      </c>
      <c r="I47" s="12">
        <v>-44.960000000000001</v>
      </c>
      <c r="J47" s="12">
        <v>-9.4652631578947393</v>
      </c>
      <c r="K47" s="10">
        <v>56.719999999999999</v>
      </c>
      <c r="L47" s="10">
        <v>14.25</v>
      </c>
      <c r="M47" s="10">
        <f>L47-K47</f>
        <v>-42.469999999999999</v>
      </c>
      <c r="N47" s="13">
        <f>IF(L47&lt;&gt;0,IF(M47&lt;&gt;0,(IF(M47&lt;0,IF(L47&lt;0,(M47/L47)*(-1),M47/ABS(L47)),M47/ABS(L47))),0),IF(M47=0,0,(IF(M47&gt;0,1,-1))))</f>
        <v>-2.9803508771929823</v>
      </c>
      <c r="O47" s="10">
        <v>49.149999999999999</v>
      </c>
      <c r="P47" s="10">
        <f>H47-K47</f>
        <v>0.28000000000000114</v>
      </c>
      <c r="Q47" s="20">
        <v>57</v>
      </c>
      <c r="R47" s="20">
        <v>-42.469999999999999</v>
      </c>
      <c r="S47" s="20">
        <v>-2.9803508771929801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4" t="s">
        <v>58</v>
      </c>
      <c r="D49" s="10">
        <v>1775.29</v>
      </c>
      <c r="E49" s="10">
        <v>161.916666666667</v>
      </c>
      <c r="F49" s="10">
        <v>2396.4200000000001</v>
      </c>
      <c r="G49" s="11" t="s">
        <v>74</v>
      </c>
      <c r="H49" s="10">
        <v>1943</v>
      </c>
      <c r="I49" s="12">
        <v>-1613.37333333333</v>
      </c>
      <c r="J49" s="12">
        <v>-9.9642202779207203</v>
      </c>
      <c r="K49" s="10">
        <v>1943.28</v>
      </c>
      <c r="L49" s="10">
        <v>485.75000000000102</v>
      </c>
      <c r="M49" s="10">
        <f>K49-L49</f>
        <v>1457.5299999999988</v>
      </c>
      <c r="N49" s="13">
        <f>IF(L49&lt;&gt;0,IF(M49&lt;&gt;0,(IF(M49&lt;0,IF(L49&lt;0,(M49/L49)*(-1),M49/ABS(L49)),M49/ABS(L49))),0),IF(M49=0,0,(IF(M49&gt;0,1,-1))))</f>
        <v>3.0005764282037997</v>
      </c>
      <c r="O49" s="10">
        <v>2415.8499999999999</v>
      </c>
      <c r="P49" s="10">
        <f>H49-K49</f>
        <v>-0.27999999999997272</v>
      </c>
      <c r="Q49" s="21">
        <v>1943</v>
      </c>
      <c r="R49" s="21">
        <v>-1457.53</v>
      </c>
      <c r="S49" s="21">
        <v>-3.0005764282038001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3.5" customHeight="1">
      <c r="A51" s="6"/>
      <c r="B51" s="6"/>
      <c r="C51" s="4"/>
      <c r="D51" s="15"/>
      <c r="E51" s="15"/>
      <c r="F51" s="15"/>
      <c r="G51" s="16" t="s">
        <v>75</v>
      </c>
      <c r="H51" s="15"/>
      <c r="I51" s="17"/>
      <c r="J51" s="17"/>
      <c r="K51" s="15"/>
      <c r="L51" s="15"/>
      <c r="M51" s="15"/>
      <c r="N51" s="8"/>
      <c r="O51" s="15"/>
      <c r="P51" s="15"/>
      <c r="Q51" s="22"/>
      <c r="R51" s="22"/>
      <c r="S51" s="22"/>
      <c r="T51" s="6"/>
    </row>
    <row r="52" spans="1:20" ht="13.5" customHeight="1">
      <c r="C52" s="2" t="s">
        <v>59</v>
      </c>
      <c r="D52" s="10">
        <v>1775.29</v>
      </c>
      <c r="E52" s="10">
        <v>161.916666666667</v>
      </c>
      <c r="F52" s="10">
        <v>2396.4200000000001</v>
      </c>
      <c r="G52" s="11" t="s">
        <v>76</v>
      </c>
      <c r="H52" s="10">
        <v>1943</v>
      </c>
      <c r="I52" s="12">
        <v>-1613.37333333333</v>
      </c>
      <c r="J52" s="12">
        <v>-9.9642202779207203</v>
      </c>
      <c r="K52" s="10">
        <v>1943.28</v>
      </c>
      <c r="L52" s="10">
        <v>485.75000000000102</v>
      </c>
      <c r="M52" s="10">
        <f>K52-L52</f>
        <v>1457.5299999999988</v>
      </c>
      <c r="N52" s="13">
        <f>IF(L52&lt;&gt;0,IF(M52&lt;&gt;0,(IF(M52&lt;0,IF(L52&lt;0,(M52/L52)*(-1),M52/ABS(L52)),M52/ABS(L52))),0),IF(M52=0,0,(IF(M52&gt;0,1,-1))))</f>
        <v>3.0005764282037997</v>
      </c>
      <c r="O52" s="10">
        <v>2415.8499999999999</v>
      </c>
      <c r="P52" s="10">
        <f>H52-K52</f>
        <v>-0.27999999999997272</v>
      </c>
      <c r="Q52" s="20">
        <v>1943</v>
      </c>
      <c r="R52" s="20">
        <v>-1457.53</v>
      </c>
      <c r="S52" s="20">
        <v>-3.0005764282038001</v>
      </c>
    </row>
    <row r="53" spans="1:20" ht="13.5" customHeight="1">
      <c r="C53" s="2" t="s">
        <v>60</v>
      </c>
      <c r="D53" s="10">
        <v>1775.29</v>
      </c>
      <c r="E53" s="10">
        <v>161.916666666667</v>
      </c>
      <c r="F53" s="10">
        <v>2396.4200000000001</v>
      </c>
      <c r="G53" s="11" t="s">
        <v>77</v>
      </c>
      <c r="H53" s="10">
        <v>1943</v>
      </c>
      <c r="I53" s="12">
        <v>-1613.37333333333</v>
      </c>
      <c r="J53" s="12">
        <v>-9.9642202779207203</v>
      </c>
      <c r="K53" s="10">
        <v>1943.28</v>
      </c>
      <c r="L53" s="10">
        <v>485.75000000000102</v>
      </c>
      <c r="M53" s="10">
        <f>K53-L53</f>
        <v>1457.5299999999988</v>
      </c>
      <c r="N53" s="13">
        <f>IF(L53&lt;&gt;0,IF(M53&lt;&gt;0,(IF(M53&lt;0,IF(L53&lt;0,(M53/L53)*(-1),M53/ABS(L53)),M53/ABS(L53))),0),IF(M53=0,0,(IF(M53&gt;0,1,-1))))</f>
        <v>3.0005764282037997</v>
      </c>
      <c r="O53" s="10">
        <v>2415.8499999999999</v>
      </c>
      <c r="P53" s="10">
        <f>H53-K53</f>
        <v>-0.27999999999997272</v>
      </c>
      <c r="Q53" s="20">
        <v>1943</v>
      </c>
      <c r="R53" s="20">
        <v>-1457.53</v>
      </c>
      <c r="S53" s="20">
        <v>-3.0005764282038001</v>
      </c>
    </row>
    <row r="54" spans="1:20" ht="16.5" customHeight="1">
      <c r="A54" s="4"/>
      <c r="B54" s="4"/>
      <c r="C54" s="4"/>
      <c r="D54" s="6"/>
      <c r="E54" s="6"/>
      <c r="F54" s="6"/>
      <c r="G54" s="6"/>
      <c r="I54" s="4"/>
      <c r="J54" s="4"/>
      <c r="N54" s="8"/>
      <c r="O54" s="6"/>
      <c r="P54" s="6"/>
      <c r="T54" s="6"/>
    </row>
    <row r="55" spans="1:20" ht="16.5" customHeight="1">
      <c r="A55" s="4"/>
      <c r="B55" s="4"/>
      <c r="C55" s="4"/>
      <c r="D55" s="6"/>
      <c r="E55" s="6"/>
      <c r="F55" s="6"/>
      <c r="G55" s="6"/>
      <c r="I55" s="4"/>
      <c r="J55" s="4"/>
      <c r="N55" s="8"/>
      <c r="O55" s="6"/>
      <c r="P55" s="6"/>
      <c r="T55" s="6"/>
    </row>
    <row r="56" spans="1:20" ht="13.5" customHeight="1"/>
    <row r="57" spans="1:20" ht="13.5" customHeight="1"/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ID">
    <vt:i4>3471</vt:i4>
  </property>
  <property fmtid="{D5CDD505-2E9C-101B-9397-08002B2CF9AE}" pid="3" name="ReportMode">
    <vt:i4>0</vt:i4>
  </property>
  <property fmtid="{D5CDD505-2E9C-101B-9397-08002B2CF9AE}" pid="4" name="UserId">
    <vt:lpwstr>ALA\jlevine</vt:lpwstr>
  </property>
</Properties>
</file>