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Owner\Documents\Core\Board\Board Meetings\April 2023 Spring Bd Mtg\Docs Ready to Post\"/>
    </mc:Choice>
  </mc:AlternateContent>
  <xr:revisionPtr revIDLastSave="0" documentId="13_ncr:1_{82312AD2-E34D-4243-95B6-311BF07E05E1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Core FY24 Preliminary Budget" sheetId="2" r:id="rId1"/>
  </sheets>
  <definedNames>
    <definedName name="_xlnm.Print_Titles" localSheetId="0">'Core FY24 Preliminary Budget'!$1:$5,'Core FY24 Preliminary Budget'!$A:$C</definedName>
  </definedNames>
  <calcPr calcId="191029"/>
</workbook>
</file>

<file path=xl/calcChain.xml><?xml version="1.0" encoding="utf-8"?>
<calcChain xmlns="http://schemas.openxmlformats.org/spreadsheetml/2006/main">
  <c r="I152" i="2" l="1"/>
  <c r="J150" i="2"/>
  <c r="J44" i="2"/>
  <c r="C21" i="2"/>
  <c r="J152" i="2" l="1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T44" i="2"/>
  <c r="T152" i="2" s="1"/>
  <c r="S44" i="2"/>
  <c r="S152" i="2" s="1"/>
  <c r="R44" i="2"/>
  <c r="R152" i="2" s="1"/>
  <c r="Q44" i="2"/>
  <c r="Q152" i="2" s="1"/>
  <c r="P44" i="2"/>
  <c r="P152" i="2" s="1"/>
  <c r="O44" i="2"/>
  <c r="O152" i="2" s="1"/>
  <c r="N44" i="2"/>
  <c r="N152" i="2" s="1"/>
  <c r="M44" i="2"/>
  <c r="M152" i="2" s="1"/>
  <c r="L44" i="2"/>
  <c r="L152" i="2" s="1"/>
  <c r="K44" i="2"/>
  <c r="K152" i="2" s="1"/>
  <c r="H44" i="2"/>
  <c r="H152" i="2" s="1"/>
  <c r="F44" i="2"/>
  <c r="F152" i="2" s="1"/>
  <c r="E44" i="2"/>
  <c r="E152" i="2" s="1"/>
  <c r="D44" i="2"/>
  <c r="D152" i="2" s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T2" i="2"/>
  <c r="S2" i="2"/>
  <c r="R2" i="2"/>
  <c r="Q2" i="2"/>
  <c r="P2" i="2"/>
  <c r="O2" i="2"/>
  <c r="N2" i="2"/>
  <c r="M2" i="2"/>
  <c r="L2" i="2"/>
  <c r="K2" i="2"/>
  <c r="H2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U46" authorId="0" shapeId="0" xr:uid="{4B80133C-E6E9-4FEE-BC8D-2FF2938F7225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what is salary line projection not that Amber is on board?</t>
        </r>
      </text>
    </comment>
    <comment ref="J68" authorId="0" shapeId="0" xr:uid="{5CCA6EEC-2466-45DB-A850-8BE3D50C94AA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consider reducing for 3% cut</t>
        </r>
      </text>
    </comment>
    <comment ref="J74" authorId="0" shapeId="0" xr:uid="{2370849A-CBEA-4009-BDAA-8B3E63FE82B0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-Move $3k EL to Scholarships #5306.</t>
        </r>
      </text>
    </comment>
    <comment ref="J86" authorId="0" shapeId="0" xr:uid="{B4FD5D05-84C8-4074-B7E0-C0DBBC8C23C5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Add $2k for Forum Preconf Tour Bus</t>
        </r>
      </text>
    </comment>
    <comment ref="J90" authorId="0" shapeId="0" xr:uid="{7C187109-50DB-47D2-AC8E-C84257377C31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Remove $2,500 SSG Editors fee</t>
        </r>
      </text>
    </comment>
    <comment ref="U129" authorId="0" shapeId="0" xr:uid="{5076DD49-FF9C-4C02-8E84-CA8D94720DE1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Remove this note</t>
        </r>
      </text>
    </comment>
    <comment ref="U150" authorId="0" shapeId="0" xr:uid="{9D2A2753-AB8E-4287-9B5B-18BE2280E275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reduce expenses by $24,929.88</t>
        </r>
      </text>
    </comment>
  </commentList>
</comments>
</file>

<file path=xl/sharedStrings.xml><?xml version="1.0" encoding="utf-8"?>
<sst xmlns="http://schemas.openxmlformats.org/spreadsheetml/2006/main" count="243" uniqueCount="215">
  <si>
    <t>(4000) DUES/PERSONAL</t>
  </si>
  <si>
    <t>(4001) DUES/ORGANIZATIONAL</t>
  </si>
  <si>
    <t>(4002) DUES/SPECIAL</t>
  </si>
  <si>
    <t>(4003) DUES/LIFE MEMBERS-CURRENT</t>
  </si>
  <si>
    <t>(4004) DUES/CNTNUNG MBRS &amp; DIV TRFR</t>
  </si>
  <si>
    <t>(4100) SALES/BOOKS</t>
  </si>
  <si>
    <t>(4600) ASSETS RELEASED FROM RESTRICTION</t>
  </si>
  <si>
    <t>(4601) RETURNS/CREDITS</t>
  </si>
  <si>
    <t>(4602) SALES/BOOKS-DISCOUNT</t>
  </si>
  <si>
    <t>(4101) SALES/PAMPHLETS</t>
  </si>
  <si>
    <t>(4102) SALES - AUDIOVISUAL</t>
  </si>
  <si>
    <t>(4103) SALES - ONLINE</t>
  </si>
  <si>
    <t>(4104) SALES/RENTL MAIL LISTS</t>
  </si>
  <si>
    <t>(4105) SALES/WEBINARS/WEBCASTS/WEB CE</t>
  </si>
  <si>
    <t>(4108) SALES/ALA STORE</t>
  </si>
  <si>
    <t>(4109) SALES/MISC</t>
  </si>
  <si>
    <t>(4110) SUBSCRIPTIONS</t>
  </si>
  <si>
    <t>(4140) ADVERTISING/GROSS</t>
  </si>
  <si>
    <t>(4143) ADVERTISING/ON-LINE</t>
  </si>
  <si>
    <t>(4610) COMMISSION/LINE ADV</t>
  </si>
  <si>
    <t>(4611) COMMISSION/SALES REP</t>
  </si>
  <si>
    <t>(4612) COMMISSION/ADVERTISING AGENCY</t>
  </si>
  <si>
    <t>(4142) ADVERTISING/CLASSIFIED</t>
  </si>
  <si>
    <t>(4200) REGISTRATION FEES</t>
  </si>
  <si>
    <t>(4210) EXHIBIT SPACE RENTALS</t>
  </si>
  <si>
    <t>(4220) MEAL FUNCTIONS</t>
  </si>
  <si>
    <t>(4300) GRANTS/CONTRACTS/AWARDS</t>
  </si>
  <si>
    <t>(4301) GRANTS AWARDS - TEMPORARILY RESTRICTED</t>
  </si>
  <si>
    <t>(4400) DONATIONS/HONORARIA</t>
  </si>
  <si>
    <t>(4420) INT/DIV</t>
  </si>
  <si>
    <t>(4421) ROYALTIES</t>
  </si>
  <si>
    <t>(4422) ENDOWMENT GAIN/LOSS-REALIZED</t>
  </si>
  <si>
    <t>(4423) ENDWMNT GAIN/LOSS-UNREALIZED</t>
  </si>
  <si>
    <t>(4429) OVRHD-EXMPT REVENUE/DIVISIONS</t>
  </si>
  <si>
    <t>(4430) MISCELLANEOUS FEES</t>
  </si>
  <si>
    <t>(4490) MISCELLANEOUS REVENUE</t>
  </si>
  <si>
    <t>(5000) SALARIES &amp; WAGES</t>
  </si>
  <si>
    <t>(5001) WAGES/TEMPORARY EMPLOYEES</t>
  </si>
  <si>
    <t>(5002) OVERTIME WAGES</t>
  </si>
  <si>
    <t>(5005) ATTRITION FACTOR</t>
  </si>
  <si>
    <t>(5009) ACCRUED VACATION WAGES</t>
  </si>
  <si>
    <t>(5010) EMPLOYEE BENEFITS</t>
  </si>
  <si>
    <t>(5011) LIFE INSURANCE</t>
  </si>
  <si>
    <t>(5012) DISABILITY INSURANCE</t>
  </si>
  <si>
    <t>(5013) WORKERS COMP INSURANCE</t>
  </si>
  <si>
    <t>(5014) ANNUITY/EMPLOYER CONTRIBUTION</t>
  </si>
  <si>
    <t>(5015) TUITION REIMBURSEMENT</t>
  </si>
  <si>
    <t>(5016) PROFESSIONAL MEMBERSHIPS</t>
  </si>
  <si>
    <t>(5019) HEALTH INSURANCE</t>
  </si>
  <si>
    <t>(5020) FICA/EMPLOYER CONTRIBUTION</t>
  </si>
  <si>
    <t>(5021) UNEMPLOYMENT COMPENSATION TAX</t>
  </si>
  <si>
    <t>(5032) RELOCATION EXPENSE</t>
  </si>
  <si>
    <t>(5040) POST RETIREMENT BENEFITS</t>
  </si>
  <si>
    <t>(5041) BLUE CROSS REFUND</t>
  </si>
  <si>
    <t>(5100) TEMPORARY EMPLOYEES/OUTSIDE</t>
  </si>
  <si>
    <t>(5110) PROFESSIONAL SERVICES</t>
  </si>
  <si>
    <t>(5120) LEGAL FEES</t>
  </si>
  <si>
    <t>(5121) AUDIT/TAX FEES</t>
  </si>
  <si>
    <t>(5122) BANK S/C</t>
  </si>
  <si>
    <t>(5130) LOBBYING / CONSULTING</t>
  </si>
  <si>
    <t>(5140) EQUIP/FURN REPAIRS</t>
  </si>
  <si>
    <t>(5141) MAINTENANCE AGREEMENTS</t>
  </si>
  <si>
    <t>(5150) MESSENGER SERVICE</t>
  </si>
  <si>
    <t>(5151) DUPLICATION/OUTSIDE</t>
  </si>
  <si>
    <t>(5210) TRANSPORTATION</t>
  </si>
  <si>
    <t>(5212) LODGING &amp; MEALS</t>
  </si>
  <si>
    <t>(5214) ENTERTAINMENT</t>
  </si>
  <si>
    <t>(5216) BUSINESS MEETINGS</t>
  </si>
  <si>
    <t>(5300) FACILITIES RENT</t>
  </si>
  <si>
    <t>(5301) CONFERENCE EQUIPMENT RENTAL</t>
  </si>
  <si>
    <t>(5302) MEAL FUNCTIONS</t>
  </si>
  <si>
    <t>(5303) EXHIBITS</t>
  </si>
  <si>
    <t>(5304) SPEAKER/GUEST EXPENSE</t>
  </si>
  <si>
    <t>(5305) SPEAKER/GUEST HONORARIUM</t>
  </si>
  <si>
    <t>(5306) AWARDS</t>
  </si>
  <si>
    <t>(5307) SECURITY SERVICES</t>
  </si>
  <si>
    <t>(5308) SPECIAL TRANSPORTATION</t>
  </si>
  <si>
    <t>(5309) AUDIO/VISUAL EQUIPMENT RENTAL &amp; LABOR</t>
  </si>
  <si>
    <t>(5310) COMPUTER RENTAL/INTERNET CONNECTIONS</t>
  </si>
  <si>
    <t>(5350) PROGRAM ALLOCATION</t>
  </si>
  <si>
    <t>(5400) EDITORIAL/PROOFREADING/OUTSIDE</t>
  </si>
  <si>
    <t>(5401) TYPESETTING/COMPOSITION-OUTSD</t>
  </si>
  <si>
    <t>(5402) PRINTING-OUTSIDE</t>
  </si>
  <si>
    <t>(5403) BINDING-OUTSIDE</t>
  </si>
  <si>
    <t>(5404) DESIGN SERVICE-OUTSIDE</t>
  </si>
  <si>
    <t>(5406) REVIEW SERVICE</t>
  </si>
  <si>
    <t>(5410) MAIL SERVICE-OUTSIDE</t>
  </si>
  <si>
    <t>(5411) ADVERTISING/SPACE</t>
  </si>
  <si>
    <t>(5412) ADVERTISING/DIRECT</t>
  </si>
  <si>
    <t>(5413) MAIL LIST RENTAL</t>
  </si>
  <si>
    <t>(5414) SUPPLIES/PRODUCTION</t>
  </si>
  <si>
    <t>(5415) PRE-PRESS/PHOTOGRAPHIC SERVICE</t>
  </si>
  <si>
    <t>(5416) ADVERTISING PRODUCTION COST</t>
  </si>
  <si>
    <t>(5420) COPYRIGHT FEES</t>
  </si>
  <si>
    <t>(5430) WEB OPERATING EXPENSES</t>
  </si>
  <si>
    <t>(5431) WEBINAR/WEBCASTS/WEB CE EXP</t>
  </si>
  <si>
    <t>(5432) PURCHASED INVENTORY</t>
  </si>
  <si>
    <t>(5433) ORDER PROCESSING/FULFILLMENT</t>
  </si>
  <si>
    <t>(5480) COST OF SALES</t>
  </si>
  <si>
    <t>(5490) INVENTORY ADJUSTMENT</t>
  </si>
  <si>
    <t>(5499) INVENTORY RESERVE ADJUSTMENT</t>
  </si>
  <si>
    <t>(5030) STAFF RECRUITMENT/RELOCATION</t>
  </si>
  <si>
    <t>(5031) STAFF DEVELOPMENT</t>
  </si>
  <si>
    <t>(5500) SUPPLIES/OPERATING</t>
  </si>
  <si>
    <t>(5501) EQUIPMENT &amp; SOFTWARE/MINOR</t>
  </si>
  <si>
    <t>(5502) REFERENCE MATERIAL/PERIODICALS</t>
  </si>
  <si>
    <t>(5510) INSURANCE</t>
  </si>
  <si>
    <t>(5520) EQUIPMENT RENTAL/LEASE</t>
  </si>
  <si>
    <t>(5521) SPACE RENT</t>
  </si>
  <si>
    <t>(5522) TELEPHONE/FAX</t>
  </si>
  <si>
    <t>(5523) POSTAGE/E-MAIL</t>
  </si>
  <si>
    <t>(5525) UTILITIES</t>
  </si>
  <si>
    <t>(5530) DEPRECIATION F/E</t>
  </si>
  <si>
    <t>(5531) DEPRECIATION BUILDING</t>
  </si>
  <si>
    <t>(5532) AMORT.- EQUIP N-S INTANGIBLE ASSETS</t>
  </si>
  <si>
    <t>(5540) ROYALTY EXPENSE</t>
  </si>
  <si>
    <t>(5543) BAD DEBT EXPENSE</t>
  </si>
  <si>
    <t>(5544) INTEREST EXPENSE</t>
  </si>
  <si>
    <t>(5545) TAXES/PROPERTY</t>
  </si>
  <si>
    <t>(5550) PROMOTION</t>
  </si>
  <si>
    <t>(5560) ORG SUPPORT/CONTRIBUTION</t>
  </si>
  <si>
    <t>(5599) MISC EXPENSE</t>
  </si>
  <si>
    <t>(5901) IUT/CPU</t>
  </si>
  <si>
    <t>(5902) IUT/DATA PROC</t>
  </si>
  <si>
    <t>(5903) IUT/SUBS PROC</t>
  </si>
  <si>
    <t>(5904) TRANSFER TO/FROM ENDOWMENT</t>
  </si>
  <si>
    <t>(5905) IUT/TELEPHONE</t>
  </si>
  <si>
    <t>(5906) IUT/ORDER BILLING</t>
  </si>
  <si>
    <t>(5908) IUT/MAINTENANCE</t>
  </si>
  <si>
    <t>(5909) IUT/DIST CTR</t>
  </si>
  <si>
    <t>(5910) IUT/REPRO CTR</t>
  </si>
  <si>
    <t>(5912) IUT-Copyediting/Proofreading</t>
  </si>
  <si>
    <t>(5913) IUT-Composition/Alteration</t>
  </si>
  <si>
    <t>(5940) IUT/REGISTRATION PROCESSING</t>
  </si>
  <si>
    <t>(5941) IUT/CHOICE</t>
  </si>
  <si>
    <t>(5942) IUT/ADVERTISING</t>
  </si>
  <si>
    <t>(5999) IUT/MISC</t>
  </si>
  <si>
    <t>(5911) IUT/OVERHEAD</t>
  </si>
  <si>
    <t>(5998) IUT/ALLOCATIONS</t>
  </si>
  <si>
    <t>(5600) TAXES/INCOME</t>
  </si>
  <si>
    <t>(TEI) Total Expenses plus Taxes/Income</t>
  </si>
  <si>
    <t>(ACT) Actual</t>
  </si>
  <si>
    <t>(BASE) Base</t>
  </si>
  <si>
    <t>February 2022</t>
  </si>
  <si>
    <t>(YTD) YTD</t>
  </si>
  <si>
    <t>(PLAN01) Budget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</si>
  <si>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</si>
  <si>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</si>
  <si>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</si>
  <si>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</si>
  <si>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</si>
  <si>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</si>
  <si>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</si>
  <si>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</si>
  <si>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</si>
  <si>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</si>
  <si>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Total Revenue</t>
  </si>
  <si>
    <t xml:space="preserve">Net </t>
  </si>
  <si>
    <t>GL Account #</t>
  </si>
  <si>
    <t>2021 Actual</t>
  </si>
  <si>
    <t>2022 YTD February Actual</t>
  </si>
  <si>
    <t>2022 Actual</t>
  </si>
  <si>
    <t>2024 Budget</t>
  </si>
  <si>
    <t>2023 Q1</t>
  </si>
  <si>
    <t xml:space="preserve"> </t>
  </si>
  <si>
    <t>Notes</t>
  </si>
  <si>
    <t>Forum Exhibit Booth Sales (6 @ $750)</t>
  </si>
  <si>
    <t xml:space="preserve">Basing this on FY21 and FY22 performance. </t>
  </si>
  <si>
    <t>Same as FY23</t>
  </si>
  <si>
    <t>Based on FY22 Actual</t>
  </si>
  <si>
    <t>Based on FY23 $0 Budget</t>
  </si>
  <si>
    <t>Same as FY23 budgeted amount</t>
  </si>
  <si>
    <t>This is based on last 2 yr performance. Review Books Coming Out and Sales History</t>
  </si>
  <si>
    <t>$1,750 Airtable (5 licenses) + $405 Survey Monkey + $380 Wufoo</t>
  </si>
  <si>
    <t xml:space="preserve">ALA Editions - $7,241.52 LRTS + $2,885.64 ITAL + $3,037.88 LL&amp;M </t>
  </si>
  <si>
    <t>$8,260 Journals Editors + $1750 Monograph Editors + $2,500 Sudden Selectors Guide Editors</t>
  </si>
  <si>
    <t xml:space="preserve"> ALA Editions =  2,450 LRTS + 2,660 ITAL + 2,400 LL&amp;M  + Zoom licenses totaling $3,200 + $250 Siteground Hosting + Site Scanner $60</t>
  </si>
  <si>
    <t>ALA Editions - Composition for LRTS + $500 Member Services</t>
  </si>
  <si>
    <t xml:space="preserve">The goal for FY24 is to return to higher FY21 member dues levels.  </t>
  </si>
  <si>
    <t>ALA accounting reports organizational dues in line #4000.</t>
  </si>
  <si>
    <t>Basing this on FY21 and FY22 performance</t>
  </si>
  <si>
    <t>$12K Forum + $8k Advocacy (PW) + $2k AC Pres Prog + $8k Awards</t>
  </si>
  <si>
    <t>ASAE CEO Symposium Registration for Pres-Elect and Exec Dir</t>
  </si>
  <si>
    <t>$8k Awards and Scholarships + $300 Governance</t>
  </si>
  <si>
    <t>$39k Web course +$8k Webinars + $2k Pres Prog + $1k AC  Preconf + $3k Forum 2023</t>
  </si>
  <si>
    <t>Webinars</t>
  </si>
  <si>
    <t>$1,700 Forum + $500 for CEO Symposium + $1k PW  + $900 AC + $3k Awards (Emerging Leaders) + $350 Admin</t>
  </si>
  <si>
    <t>$2k Forum + $1k CEO Symposium + $1k PW + $400 AC</t>
  </si>
  <si>
    <t>Exhibiting for Presevation Week (PW)</t>
  </si>
  <si>
    <t>Tour Bus $0 Forum + $2k AC Preconf</t>
  </si>
  <si>
    <t>$63k Forum + $500 Core Social at AC +$500  Board Dinner + $2k AC Preconf</t>
  </si>
  <si>
    <t>$20k Forum + $4k AC</t>
  </si>
  <si>
    <t xml:space="preserve">Laptops and Monitors  </t>
  </si>
  <si>
    <t>Final ALA Payment for Ending Core Job Board. 3 Yearly Payments of $15,606.</t>
  </si>
  <si>
    <t>Production Services = $250 Member Services, $750 Forum</t>
  </si>
  <si>
    <t>$1k Member Services + $300 Awards</t>
  </si>
  <si>
    <t>We do anticipate expenses in this line now that in-person conferences have returned.  $250 Admin + $200 Annual + $500 Awards + $1k Member Services + $300 AC Preconf + $250 Forum</t>
  </si>
  <si>
    <t>$2,300 Forum + $3,500 Web Course + $4,500 Webinars</t>
  </si>
  <si>
    <t>Based on FY22 and FY21 actuals.  $15,000 Forum + $3,500 AC Preconf + $500 Pubs + $20,000 Web courses + 11,000 Webinars</t>
  </si>
  <si>
    <t>Note: ALA has instructed all units to cut expenses by 3%. Budgeting system reopens Apr 17 to make these adjustments.</t>
  </si>
  <si>
    <t>Based on FY23 Budget</t>
  </si>
  <si>
    <t>Based on Previous 2 Years</t>
  </si>
  <si>
    <t>Based on 2022 Actual and 1st Quarter 2023 Performance. $500 Publications + $500 Forum + $500 Advocacy + $500 Admin</t>
  </si>
  <si>
    <t>Based on Last 2 Years Actuals. $2k Forum + $10K Member Services + $3k Web course + $3k Webinars</t>
  </si>
  <si>
    <t>We will no longer have printing supplies expenses for LRTS now that it is open access. $500 Admin + $500 Forum</t>
  </si>
  <si>
    <t>No More Subscriptions</t>
  </si>
  <si>
    <t>We no longer have subscriptions</t>
  </si>
  <si>
    <t>Sales from Corewear, Books, and Journals. $3k Journals + $6,500 Pubs + $500 Product Dev</t>
  </si>
  <si>
    <t>30% of Total Salaries</t>
  </si>
  <si>
    <t>353,000 Anticipated for FY23. Salary savings based on 2 open positions.</t>
  </si>
  <si>
    <t>100k Webinars (based on 48 webinars) &amp; $180K Web Courses +$45k Future Online Products (new initiatives and NM paid events)</t>
  </si>
  <si>
    <t>Banner Sales for ads on OA  journal sites and Core News</t>
  </si>
  <si>
    <t>$83k Forum + $22k AC Preconf + $0 LI</t>
  </si>
  <si>
    <t>Core Board of Directors Meeting
APRIL 2023
DOC #23.29
2 pages</t>
  </si>
  <si>
    <t>FY24 Core: Leadership Infrastructure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</si>
</sst>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0;\(#,##0\)"/>
  </numFmts>
  <fonts count="16" x14ac:knownFonts="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i/>
      <sz val="7"/>
      <color rgb="FF000000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  <font>
      <sz val="8"/>
      <color theme="8" tint="0.79998168889431442"/>
      <name val="Tahoma"/>
      <family val="2"/>
    </font>
    <font>
      <sz val="8"/>
      <name val="Arial"/>
      <family val="2"/>
    </font>
    <font>
      <sz val="8"/>
      <color rgb="FFFF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7E7D6"/>
        <bgColor indexed="64"/>
      </patternFill>
    </fill>
    <fill>
      <patternFill patternType="solid">
        <fgColor rgb="FFD6EFF7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64" fontId="1" fillId="0" borderId="0" xfId="0" applyNumberFormat="1" applyFont="1"/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/>
    <xf numFmtId="164" fontId="1" fillId="2" borderId="0" xfId="0" applyNumberFormat="1" applyFont="1" applyFill="1"/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0" xfId="0" applyNumberFormat="1" applyFont="1" applyFill="1"/>
    <xf numFmtId="164" fontId="1" fillId="4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5" borderId="0" xfId="0" applyFont="1" applyFill="1" applyProtection="1">
      <protection locked="0"/>
    </xf>
    <xf numFmtId="164" fontId="2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164" fontId="1" fillId="5" borderId="0" xfId="0" applyNumberFormat="1" applyFont="1" applyFill="1"/>
    <xf numFmtId="164" fontId="1" fillId="5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2" borderId="7" xfId="0" applyNumberFormat="1" applyFont="1" applyFill="1" applyBorder="1"/>
    <xf numFmtId="164" fontId="1" fillId="2" borderId="7" xfId="0" applyNumberFormat="1" applyFont="1" applyFill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0" fontId="1" fillId="0" borderId="7" xfId="0" applyFont="1" applyBorder="1"/>
    <xf numFmtId="0" fontId="1" fillId="0" borderId="7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8" borderId="0" xfId="0" applyFont="1" applyFill="1"/>
    <xf numFmtId="164" fontId="2" fillId="8" borderId="1" xfId="0" applyNumberFormat="1" applyFont="1" applyFill="1" applyBorder="1" applyAlignment="1">
      <alignment horizontal="center" vertical="center" wrapText="1"/>
    </xf>
    <xf numFmtId="164" fontId="1" fillId="8" borderId="0" xfId="0" applyNumberFormat="1" applyFont="1" applyFill="1"/>
    <xf numFmtId="164" fontId="1" fillId="8" borderId="7" xfId="0" applyNumberFormat="1" applyFont="1" applyFill="1" applyBorder="1" applyAlignment="1">
      <alignment vertical="center"/>
    </xf>
    <xf numFmtId="0" fontId="1" fillId="8" borderId="0" xfId="0" applyFont="1" applyFill="1" applyProtection="1">
      <protection locked="0"/>
    </xf>
    <xf numFmtId="164" fontId="1" fillId="8" borderId="7" xfId="0" applyNumberFormat="1" applyFont="1" applyFill="1" applyBorder="1"/>
    <xf numFmtId="164" fontId="1" fillId="5" borderId="7" xfId="0" applyNumberFormat="1" applyFont="1" applyFill="1" applyBorder="1"/>
    <xf numFmtId="0" fontId="1" fillId="7" borderId="0" xfId="0" applyFont="1" applyFill="1" applyProtection="1">
      <protection locked="0"/>
    </xf>
    <xf numFmtId="0" fontId="1" fillId="7" borderId="0" xfId="0" applyFont="1" applyFill="1"/>
    <xf numFmtId="0" fontId="2" fillId="7" borderId="0" xfId="0" applyFont="1" applyFill="1" applyAlignment="1">
      <alignment horizontal="center" vertical="center" wrapText="1"/>
    </xf>
    <xf numFmtId="0" fontId="1" fillId="7" borderId="7" xfId="0" applyFont="1" applyFill="1" applyBorder="1" applyProtection="1">
      <protection locked="0"/>
    </xf>
    <xf numFmtId="0" fontId="1" fillId="7" borderId="7" xfId="0" applyFont="1" applyFill="1" applyBorder="1"/>
    <xf numFmtId="0" fontId="1" fillId="8" borderId="7" xfId="0" applyFont="1" applyFill="1" applyBorder="1" applyProtection="1">
      <protection locked="0"/>
    </xf>
    <xf numFmtId="0" fontId="1" fillId="5" borderId="7" xfId="0" applyFont="1" applyFill="1" applyBorder="1"/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8" borderId="7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0" fontId="1" fillId="5" borderId="7" xfId="0" applyFont="1" applyFill="1" applyBorder="1" applyProtection="1">
      <protection locked="0"/>
    </xf>
    <xf numFmtId="164" fontId="2" fillId="5" borderId="5" xfId="0" applyNumberFormat="1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4" fontId="2" fillId="9" borderId="5" xfId="0" applyNumberFormat="1" applyFont="1" applyFill="1" applyBorder="1" applyAlignment="1">
      <alignment vertical="center"/>
    </xf>
    <xf numFmtId="164" fontId="1" fillId="9" borderId="5" xfId="0" applyNumberFormat="1" applyFont="1" applyFill="1" applyBorder="1" applyAlignment="1">
      <alignment vertical="center"/>
    </xf>
    <xf numFmtId="164" fontId="1" fillId="9" borderId="0" xfId="0" applyNumberFormat="1" applyFont="1" applyFill="1"/>
    <xf numFmtId="164" fontId="1" fillId="9" borderId="4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right"/>
      <protection locked="0"/>
    </xf>
    <xf numFmtId="164" fontId="2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2" fillId="7" borderId="7" xfId="0" applyNumberFormat="1" applyFont="1" applyFill="1" applyBorder="1" applyAlignment="1">
      <alignment horizontal="right" vertical="center"/>
    </xf>
    <xf numFmtId="164" fontId="2" fillId="7" borderId="7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/>
    </xf>
    <xf numFmtId="164" fontId="1" fillId="5" borderId="7" xfId="0" applyNumberFormat="1" applyFont="1" applyFill="1" applyBorder="1" applyAlignment="1">
      <alignment horizontal="right" vertical="center"/>
    </xf>
    <xf numFmtId="164" fontId="1" fillId="7" borderId="7" xfId="0" applyNumberFormat="1" applyFont="1" applyFill="1" applyBorder="1" applyAlignment="1">
      <alignment horizontal="right"/>
    </xf>
    <xf numFmtId="164" fontId="1" fillId="9" borderId="7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7" xfId="0" applyFont="1" applyBorder="1"/>
    <xf numFmtId="164" fontId="2" fillId="4" borderId="5" xfId="0" applyNumberFormat="1" applyFont="1" applyFill="1" applyBorder="1"/>
    <xf numFmtId="164" fontId="1" fillId="4" borderId="5" xfId="0" applyNumberFormat="1" applyFont="1" applyFill="1" applyBorder="1"/>
    <xf numFmtId="164" fontId="1" fillId="4" borderId="4" xfId="0" applyNumberFormat="1" applyFont="1" applyFill="1" applyBorder="1"/>
    <xf numFmtId="0" fontId="1" fillId="0" borderId="11" xfId="0" applyFont="1" applyBorder="1" applyProtection="1">
      <protection locked="0"/>
    </xf>
    <xf numFmtId="0" fontId="1" fillId="0" borderId="11" xfId="0" applyFont="1" applyBorder="1"/>
    <xf numFmtId="164" fontId="1" fillId="0" borderId="11" xfId="0" applyNumberFormat="1" applyFont="1" applyBorder="1"/>
    <xf numFmtId="164" fontId="1" fillId="2" borderId="11" xfId="0" applyNumberFormat="1" applyFont="1" applyFill="1" applyBorder="1"/>
    <xf numFmtId="164" fontId="1" fillId="2" borderId="11" xfId="0" applyNumberFormat="1" applyFont="1" applyFill="1" applyBorder="1" applyAlignment="1">
      <alignment vertical="center"/>
    </xf>
    <xf numFmtId="164" fontId="1" fillId="8" borderId="11" xfId="0" applyNumberFormat="1" applyFont="1" applyFill="1" applyBorder="1"/>
    <xf numFmtId="164" fontId="1" fillId="5" borderId="11" xfId="0" applyNumberFormat="1" applyFont="1" applyFill="1" applyBorder="1"/>
    <xf numFmtId="164" fontId="1" fillId="7" borderId="11" xfId="0" applyNumberFormat="1" applyFont="1" applyFill="1" applyBorder="1" applyAlignment="1">
      <alignment horizontal="right"/>
    </xf>
    <xf numFmtId="164" fontId="2" fillId="0" borderId="7" xfId="0" applyNumberFormat="1" applyFont="1" applyBorder="1"/>
    <xf numFmtId="164" fontId="1" fillId="3" borderId="7" xfId="0" applyNumberFormat="1" applyFont="1" applyFill="1" applyBorder="1" applyAlignment="1">
      <alignment horizontal="right"/>
    </xf>
    <xf numFmtId="164" fontId="10" fillId="9" borderId="7" xfId="0" applyNumberFormat="1" applyFont="1" applyFill="1" applyBorder="1" applyAlignment="1">
      <alignment horizontal="right"/>
    </xf>
    <xf numFmtId="164" fontId="2" fillId="6" borderId="7" xfId="0" applyNumberFormat="1" applyFont="1" applyFill="1" applyBorder="1" applyAlignment="1">
      <alignment vertical="center"/>
    </xf>
    <xf numFmtId="164" fontId="1" fillId="6" borderId="7" xfId="0" applyNumberFormat="1" applyFont="1" applyFill="1" applyBorder="1" applyAlignment="1">
      <alignment vertical="center"/>
    </xf>
    <xf numFmtId="164" fontId="1" fillId="6" borderId="7" xfId="0" applyNumberFormat="1" applyFont="1" applyFill="1" applyBorder="1"/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8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1" fillId="2" borderId="7" xfId="0" applyFont="1" applyFill="1" applyBorder="1"/>
    <xf numFmtId="0" fontId="1" fillId="8" borderId="7" xfId="0" applyFont="1" applyFill="1" applyBorder="1"/>
    <xf numFmtId="0" fontId="1" fillId="7" borderId="7" xfId="0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2" fillId="7" borderId="7" xfId="0" applyNumberFormat="1" applyFont="1" applyFill="1" applyBorder="1" applyAlignment="1">
      <alignment horizontal="right"/>
    </xf>
    <xf numFmtId="164" fontId="2" fillId="9" borderId="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left"/>
      <protection locked="0"/>
    </xf>
    <xf numFmtId="0" fontId="1" fillId="7" borderId="9" xfId="0" applyFont="1" applyFill="1" applyBorder="1" applyAlignment="1" applyProtection="1">
      <alignment horizontal="left"/>
      <protection locked="0"/>
    </xf>
    <xf numFmtId="0" fontId="1" fillId="7" borderId="10" xfId="0" applyFont="1" applyFill="1" applyBorder="1" applyAlignment="1" applyProtection="1">
      <alignment horizontal="left"/>
      <protection locked="0"/>
    </xf>
    <xf numFmtId="164" fontId="1" fillId="7" borderId="8" xfId="0" applyNumberFormat="1" applyFont="1" applyFill="1" applyBorder="1" applyAlignment="1">
      <alignment horizontal="left" wrapText="1"/>
    </xf>
    <xf numFmtId="164" fontId="1" fillId="7" borderId="9" xfId="0" applyNumberFormat="1" applyFont="1" applyFill="1" applyBorder="1" applyAlignment="1">
      <alignment horizontal="left" wrapText="1"/>
    </xf>
    <xf numFmtId="164" fontId="1" fillId="7" borderId="10" xfId="0" applyNumberFormat="1" applyFont="1" applyFill="1" applyBorder="1" applyAlignment="1">
      <alignment horizontal="left" wrapText="1"/>
    </xf>
    <xf numFmtId="164" fontId="1" fillId="7" borderId="8" xfId="0" applyNumberFormat="1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164" fontId="12" fillId="7" borderId="8" xfId="0" applyNumberFormat="1" applyFont="1" applyFill="1" applyBorder="1" applyAlignment="1">
      <alignment horizontal="left" wrapText="1"/>
    </xf>
    <xf numFmtId="164" fontId="12" fillId="7" borderId="9" xfId="0" applyNumberFormat="1" applyFont="1" applyFill="1" applyBorder="1" applyAlignment="1">
      <alignment horizontal="left" wrapText="1"/>
    </xf>
    <xf numFmtId="164" fontId="12" fillId="7" borderId="10" xfId="0" applyNumberFormat="1" applyFont="1" applyFill="1" applyBorder="1" applyAlignment="1">
      <alignment horizontal="left" wrapText="1"/>
    </xf>
    <xf numFmtId="164" fontId="1" fillId="7" borderId="8" xfId="0" applyNumberFormat="1" applyFont="1" applyFill="1" applyBorder="1" applyAlignment="1">
      <alignment horizontal="left"/>
    </xf>
    <xf numFmtId="164" fontId="1" fillId="7" borderId="9" xfId="0" applyNumberFormat="1" applyFont="1" applyFill="1" applyBorder="1" applyAlignment="1">
      <alignment horizontal="left"/>
    </xf>
    <xf numFmtId="164" fontId="1" fillId="7" borderId="10" xfId="0" applyNumberFormat="1" applyFont="1" applyFill="1" applyBorder="1" applyAlignment="1">
      <alignment horizontal="left"/>
    </xf>
    <xf numFmtId="164" fontId="1" fillId="9" borderId="8" xfId="0" applyNumberFormat="1" applyFont="1" applyFill="1" applyBorder="1" applyAlignment="1">
      <alignment horizontal="left"/>
    </xf>
    <xf numFmtId="164" fontId="1" fillId="9" borderId="9" xfId="0" applyNumberFormat="1" applyFont="1" applyFill="1" applyBorder="1" applyAlignment="1">
      <alignment horizontal="left"/>
    </xf>
    <xf numFmtId="164" fontId="1" fillId="9" borderId="10" xfId="0" applyNumberFormat="1" applyFont="1" applyFill="1" applyBorder="1" applyAlignment="1">
      <alignment horizontal="left"/>
    </xf>
    <xf numFmtId="0" fontId="1" fillId="7" borderId="8" xfId="0" applyFont="1" applyFill="1" applyBorder="1" applyAlignment="1" applyProtection="1">
      <alignment horizontal="left" wrapText="1"/>
      <protection locked="0"/>
    </xf>
    <xf numFmtId="0" fontId="1" fillId="7" borderId="9" xfId="0" applyFont="1" applyFill="1" applyBorder="1" applyAlignment="1" applyProtection="1">
      <alignment horizontal="left" wrapText="1"/>
      <protection locked="0"/>
    </xf>
    <xf numFmtId="0" fontId="1" fillId="7" borderId="10" xfId="0" applyFont="1" applyFill="1" applyBorder="1" applyAlignment="1" applyProtection="1">
      <alignment horizontal="left" wrapText="1"/>
      <protection locked="0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165" fontId="2" fillId="7" borderId="8" xfId="0" applyNumberFormat="1" applyFont="1" applyFill="1" applyBorder="1" applyAlignment="1">
      <alignment horizontal="center" vertical="center"/>
    </xf>
    <xf numFmtId="165" fontId="2" fillId="7" borderId="9" xfId="0" applyNumberFormat="1" applyFont="1" applyFill="1" applyBorder="1" applyAlignment="1">
      <alignment horizontal="center" vertical="center"/>
    </xf>
    <xf numFmtId="165" fontId="2" fillId="7" borderId="10" xfId="0" applyNumberFormat="1" applyFont="1" applyFill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 applyProtection="1">
      <alignment horizontal="left" vertical="center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9" fontId="1" fillId="7" borderId="8" xfId="0" applyNumberFormat="1" applyFont="1" applyFill="1" applyBorder="1" applyAlignment="1" applyProtection="1">
      <alignment horizontal="left"/>
      <protection locked="0"/>
    </xf>
    <xf numFmtId="9" fontId="1" fillId="7" borderId="9" xfId="0" applyNumberFormat="1" applyFont="1" applyFill="1" applyBorder="1" applyAlignment="1" applyProtection="1">
      <alignment horizontal="left"/>
      <protection locked="0"/>
    </xf>
    <xf numFmtId="9" fontId="1" fillId="7" borderId="10" xfId="0" applyNumberFormat="1" applyFont="1" applyFill="1" applyBorder="1" applyAlignment="1" applyProtection="1">
      <alignment horizontal="left"/>
      <protection locked="0"/>
    </xf>
    <xf numFmtId="0" fontId="2" fillId="7" borderId="9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 applyProtection="1">
      <alignment vertical="center" wrapText="1"/>
      <protection locked="0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protection locked="0"/>
    </xf>
    <xf numFmtId="0" fontId="1" fillId="0" borderId="6" xfId="0" applyFont="1" applyBorder="1" applyAlignment="1">
      <alignment horizontal="right" wrapText="1" indent="1"/>
    </xf>
    <xf numFmtId="0" fontId="1" fillId="0" borderId="6" xfId="0" applyFont="1" applyBorder="1" applyAlignment="1">
      <alignment horizontal="right" inden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2"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.xml"/><Relationship Id="rId3" Type="http://schemas.openxmlformats.org/officeDocument/2006/relationships/styles" Target="styles.xml"/><Relationship Id="rId25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22" Type="http://schemas.microsoft.com/office/2017/10/relationships/person" Target="persons/person.xml"/><Relationship Id="rId27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59"/>
  <sheetViews>
    <sheetView tabSelected="1" workbookViewId="0">
      <pane xSplit="3" ySplit="5" topLeftCell="D6" activePane="bottomRight" state="frozen"/>
      <selection pane="topRight" activeCell="D1" sqref="D1"/>
      <selection pane="bottomLeft" activeCell="A11" sqref="A11"/>
      <selection pane="bottomRight" activeCell="AD8" sqref="AD8"/>
    </sheetView>
  </sheetViews>
  <sheetFormatPr defaultColWidth="9.21875" defaultRowHeight="13.5" customHeight="1" x14ac:dyDescent="0.2"/>
  <cols>
    <col min="1" max="1" width="3.5546875" style="2" customWidth="1"/>
    <col min="2" max="2" width="9.21875" style="2" hidden="1" customWidth="1"/>
    <col min="3" max="3" width="39" style="2" bestFit="1" customWidth="1"/>
    <col min="4" max="4" width="12.21875" style="2" customWidth="1"/>
    <col min="5" max="5" width="9.21875" style="2" hidden="1" customWidth="1"/>
    <col min="6" max="6" width="12.5546875" style="42" customWidth="1"/>
    <col min="7" max="7" width="12.21875" style="42" customWidth="1"/>
    <col min="8" max="8" width="13.21875" style="20" customWidth="1"/>
    <col min="9" max="9" width="9.33203125" style="20" customWidth="1"/>
    <col min="10" max="10" width="13.21875" style="65" customWidth="1"/>
    <col min="11" max="11" width="17.77734375" style="2" hidden="1" customWidth="1"/>
    <col min="12" max="20" width="14.21875" style="2" hidden="1" customWidth="1"/>
    <col min="21" max="22" width="9.21875" style="45" customWidth="1"/>
    <col min="23" max="23" width="9.21875" style="46" customWidth="1"/>
    <col min="24" max="27" width="9.21875" style="46"/>
    <col min="28" max="16384" width="9.21875" style="1"/>
  </cols>
  <sheetData>
    <row r="1" spans="1:27" ht="51" customHeight="1" x14ac:dyDescent="0.35">
      <c r="C1" s="181" t="s">
        <v>214</v>
      </c>
      <c r="D1" s="181"/>
      <c r="E1" s="181"/>
      <c r="F1" s="181"/>
      <c r="G1" s="181"/>
      <c r="L1" s="19"/>
      <c r="M1" s="1"/>
      <c r="N1" s="1"/>
      <c r="O1" s="1"/>
      <c r="P1" s="1"/>
      <c r="Q1" s="1"/>
      <c r="R1" s="1"/>
      <c r="S1" s="1"/>
      <c r="T1" s="1"/>
      <c r="U1" s="2"/>
      <c r="V1" s="2"/>
      <c r="W1" s="182" t="s">
        <v>213</v>
      </c>
      <c r="X1" s="183"/>
      <c r="Y1" s="183"/>
      <c r="Z1" s="183"/>
      <c r="AA1" s="183"/>
    </row>
    <row r="2" spans="1:27" ht="35.25" customHeight="1" x14ac:dyDescent="0.2">
      <c r="A2" s="18"/>
      <c r="B2" s="1"/>
      <c r="C2" s="108" t="s">
        <v>158</v>
      </c>
      <c r="D2" s="109" t="s">
        <v>159</v>
      </c>
      <c r="E2" s="109" t="s">
        <v>160</v>
      </c>
      <c r="F2" s="110" t="str">
        <f t="shared" ref="F2:R2" si="0">F4&amp;" "&amp;"Budget"</f>
        <v>2022 Budget</v>
      </c>
      <c r="G2" s="110" t="s">
        <v>161</v>
      </c>
      <c r="H2" s="111" t="str">
        <f t="shared" si="0"/>
        <v>2023 Budget</v>
      </c>
      <c r="I2" s="111" t="s">
        <v>163</v>
      </c>
      <c r="J2" s="112" t="s">
        <v>162</v>
      </c>
      <c r="K2" s="113" t="str">
        <f t="shared" si="0"/>
        <v>September 2022 Budget</v>
      </c>
      <c r="L2" s="113" t="str">
        <f t="shared" si="0"/>
        <v>October 2022 Budget</v>
      </c>
      <c r="M2" s="113" t="str">
        <f t="shared" si="0"/>
        <v>November 2022 Budget</v>
      </c>
      <c r="N2" s="113" t="str">
        <f t="shared" si="0"/>
        <v>December 2022 Budget</v>
      </c>
      <c r="O2" s="113" t="str">
        <f t="shared" si="0"/>
        <v>January 2023 Budget</v>
      </c>
      <c r="P2" s="113" t="str">
        <f t="shared" si="0"/>
        <v>February 2023 Budget</v>
      </c>
      <c r="Q2" s="113" t="str">
        <f t="shared" si="0"/>
        <v>March 2023 Budget</v>
      </c>
      <c r="R2" s="113" t="str">
        <f t="shared" si="0"/>
        <v>April 2023 Budget</v>
      </c>
      <c r="S2" s="113" t="str">
        <f>S4&amp;" "&amp;2022&amp;" "&amp;"Budget"</f>
        <v>May 2023 2022 Budget</v>
      </c>
      <c r="T2" s="113" t="str">
        <f>T4&amp;" "&amp;"Budget"</f>
        <v>June 2023 Budget</v>
      </c>
      <c r="U2" s="177" t="s">
        <v>165</v>
      </c>
      <c r="V2" s="177"/>
      <c r="W2" s="177"/>
      <c r="X2" s="177"/>
      <c r="Y2" s="114"/>
      <c r="Z2" s="114"/>
      <c r="AA2" s="115"/>
    </row>
    <row r="3" spans="1:27" ht="20.399999999999999" hidden="1" x14ac:dyDescent="0.2">
      <c r="A3" s="18"/>
      <c r="B3" s="18"/>
      <c r="C3" s="5"/>
      <c r="D3" s="6" t="s">
        <v>141</v>
      </c>
      <c r="E3" s="8" t="s">
        <v>141</v>
      </c>
      <c r="F3" s="39" t="s">
        <v>145</v>
      </c>
      <c r="G3" s="39"/>
      <c r="H3" s="21" t="s">
        <v>145</v>
      </c>
      <c r="I3" s="24"/>
      <c r="J3" s="66"/>
      <c r="K3" s="10" t="s">
        <v>145</v>
      </c>
      <c r="L3" s="9" t="s">
        <v>145</v>
      </c>
      <c r="M3" s="9" t="s">
        <v>145</v>
      </c>
      <c r="N3" s="9" t="s">
        <v>145</v>
      </c>
      <c r="O3" s="9" t="s">
        <v>145</v>
      </c>
      <c r="P3" s="9" t="s">
        <v>145</v>
      </c>
      <c r="Q3" s="9" t="s">
        <v>145</v>
      </c>
      <c r="R3" s="9" t="s">
        <v>145</v>
      </c>
      <c r="S3" s="9" t="s">
        <v>145</v>
      </c>
      <c r="T3" s="9" t="s">
        <v>145</v>
      </c>
      <c r="U3" s="47"/>
      <c r="V3" s="47"/>
    </row>
    <row r="4" spans="1:27" ht="20.399999999999999" hidden="1" x14ac:dyDescent="0.2">
      <c r="A4" s="18"/>
      <c r="B4" s="18"/>
      <c r="C4" s="5"/>
      <c r="D4" s="6">
        <v>2021</v>
      </c>
      <c r="E4" s="8" t="s">
        <v>143</v>
      </c>
      <c r="F4" s="39">
        <v>2022</v>
      </c>
      <c r="G4" s="39"/>
      <c r="H4" s="21">
        <v>2023</v>
      </c>
      <c r="I4" s="24"/>
      <c r="J4" s="66"/>
      <c r="K4" s="10" t="s">
        <v>146</v>
      </c>
      <c r="L4" s="9" t="s">
        <v>147</v>
      </c>
      <c r="M4" s="9" t="s">
        <v>148</v>
      </c>
      <c r="N4" s="9" t="s">
        <v>149</v>
      </c>
      <c r="O4" s="9" t="s">
        <v>150</v>
      </c>
      <c r="P4" s="9" t="s">
        <v>151</v>
      </c>
      <c r="Q4" s="9" t="s">
        <v>152</v>
      </c>
      <c r="R4" s="9" t="s">
        <v>153</v>
      </c>
      <c r="S4" s="9" t="s">
        <v>154</v>
      </c>
      <c r="T4" s="9" t="s">
        <v>155</v>
      </c>
      <c r="U4" s="47"/>
      <c r="V4" s="47"/>
    </row>
    <row r="5" spans="1:27" ht="10.199999999999999" hidden="1" x14ac:dyDescent="0.2">
      <c r="D5" s="7" t="s">
        <v>142</v>
      </c>
      <c r="E5" s="7" t="s">
        <v>144</v>
      </c>
      <c r="F5" s="38" t="s">
        <v>142</v>
      </c>
      <c r="G5" s="38"/>
      <c r="H5" s="22" t="s">
        <v>142</v>
      </c>
      <c r="I5" s="22"/>
      <c r="J5" s="67"/>
      <c r="K5" s="1" t="s">
        <v>142</v>
      </c>
      <c r="L5" s="11" t="s">
        <v>142</v>
      </c>
      <c r="M5" s="11" t="s">
        <v>142</v>
      </c>
      <c r="N5" s="11" t="s">
        <v>142</v>
      </c>
      <c r="O5" s="11" t="s">
        <v>142</v>
      </c>
      <c r="P5" s="11" t="s">
        <v>142</v>
      </c>
      <c r="Q5" s="11" t="s">
        <v>142</v>
      </c>
      <c r="R5" s="11" t="s">
        <v>142</v>
      </c>
      <c r="S5" s="11" t="s">
        <v>142</v>
      </c>
      <c r="T5" s="11" t="s">
        <v>142</v>
      </c>
    </row>
    <row r="6" spans="1:27" ht="10.199999999999999" hidden="1" x14ac:dyDescent="0.2">
      <c r="B6" s="3"/>
      <c r="C6" s="3"/>
      <c r="D6" s="12"/>
      <c r="E6" s="12"/>
      <c r="F6" s="40"/>
      <c r="G6" s="40"/>
      <c r="H6" s="23"/>
      <c r="I6" s="23"/>
      <c r="J6" s="68"/>
      <c r="K6" s="4"/>
      <c r="L6" s="3"/>
      <c r="M6" s="3"/>
      <c r="N6" s="3"/>
      <c r="O6" s="3"/>
      <c r="P6" s="3"/>
      <c r="Q6" s="3"/>
      <c r="R6" s="3"/>
      <c r="S6" s="3"/>
      <c r="T6" s="3"/>
    </row>
    <row r="7" spans="1:27" s="37" customFormat="1" ht="27.6" customHeight="1" x14ac:dyDescent="0.25">
      <c r="A7" s="35"/>
      <c r="B7" s="36" t="s">
        <v>0</v>
      </c>
      <c r="C7" s="30" t="str">
        <f t="shared" ref="C7:C42" si="1">B7</f>
        <v>(4000) DUES/PERSONAL</v>
      </c>
      <c r="D7" s="29">
        <v>369453.07</v>
      </c>
      <c r="E7" s="29">
        <v>163774.98000000001</v>
      </c>
      <c r="F7" s="41">
        <v>364200</v>
      </c>
      <c r="G7" s="41">
        <v>321443</v>
      </c>
      <c r="H7" s="32">
        <v>344500</v>
      </c>
      <c r="I7" s="32">
        <v>77229</v>
      </c>
      <c r="J7" s="69">
        <v>369453</v>
      </c>
      <c r="K7" s="30">
        <v>28708.333333333299</v>
      </c>
      <c r="L7" s="30">
        <v>28708.333333333299</v>
      </c>
      <c r="M7" s="30">
        <v>28708.333333333299</v>
      </c>
      <c r="N7" s="30">
        <v>28708.333333333299</v>
      </c>
      <c r="O7" s="30">
        <v>28708.333333333299</v>
      </c>
      <c r="P7" s="30">
        <v>28708.333333333299</v>
      </c>
      <c r="Q7" s="30">
        <v>28708.333333333299</v>
      </c>
      <c r="R7" s="30">
        <v>28708.333333333299</v>
      </c>
      <c r="S7" s="30">
        <v>28708.333333333299</v>
      </c>
      <c r="T7" s="30">
        <v>28708.333333333299</v>
      </c>
      <c r="U7" s="162" t="s">
        <v>178</v>
      </c>
      <c r="V7" s="163"/>
      <c r="W7" s="163"/>
      <c r="X7" s="163"/>
      <c r="Y7" s="163"/>
      <c r="Z7" s="163"/>
      <c r="AA7" s="164"/>
    </row>
    <row r="8" spans="1:27" ht="33" customHeight="1" x14ac:dyDescent="0.2">
      <c r="B8" s="3" t="s">
        <v>1</v>
      </c>
      <c r="C8" s="27" t="str">
        <f t="shared" si="1"/>
        <v>(4001) DUES/ORGANIZATIONAL</v>
      </c>
      <c r="D8" s="28"/>
      <c r="E8" s="29"/>
      <c r="F8" s="41">
        <v>45000</v>
      </c>
      <c r="G8" s="41"/>
      <c r="H8" s="32">
        <v>30000</v>
      </c>
      <c r="I8" s="32"/>
      <c r="J8" s="69"/>
      <c r="K8" s="30">
        <v>2500</v>
      </c>
      <c r="L8" s="30">
        <v>2500</v>
      </c>
      <c r="M8" s="27">
        <v>2500</v>
      </c>
      <c r="N8" s="30">
        <v>2500</v>
      </c>
      <c r="O8" s="27">
        <v>2500</v>
      </c>
      <c r="P8" s="30">
        <v>2500</v>
      </c>
      <c r="Q8" s="30">
        <v>2500</v>
      </c>
      <c r="R8" s="30">
        <v>2500</v>
      </c>
      <c r="S8" s="30">
        <v>2500</v>
      </c>
      <c r="T8" s="30">
        <v>2500</v>
      </c>
      <c r="U8" s="162" t="s">
        <v>179</v>
      </c>
      <c r="V8" s="163"/>
      <c r="W8" s="163"/>
      <c r="X8" s="163"/>
      <c r="Y8" s="163"/>
      <c r="Z8" s="163"/>
      <c r="AA8" s="164"/>
    </row>
    <row r="9" spans="1:27" ht="21.6" customHeight="1" x14ac:dyDescent="0.2">
      <c r="B9" s="3" t="s">
        <v>2</v>
      </c>
      <c r="C9" s="27" t="str">
        <f t="shared" si="1"/>
        <v>(4002) DUES/SPECIAL</v>
      </c>
      <c r="D9" s="28"/>
      <c r="E9" s="29"/>
      <c r="F9" s="41">
        <v>2500</v>
      </c>
      <c r="G9" s="41"/>
      <c r="H9" s="32">
        <v>2500</v>
      </c>
      <c r="I9" s="32"/>
      <c r="J9" s="69"/>
      <c r="K9" s="30"/>
      <c r="L9" s="30"/>
      <c r="M9" s="27"/>
      <c r="N9" s="30"/>
      <c r="O9" s="27"/>
      <c r="P9" s="30"/>
      <c r="Q9" s="30"/>
      <c r="R9" s="30"/>
      <c r="S9" s="30"/>
      <c r="T9" s="30"/>
      <c r="U9" s="162" t="s">
        <v>179</v>
      </c>
      <c r="V9" s="163"/>
      <c r="W9" s="163"/>
      <c r="X9" s="163"/>
      <c r="Y9" s="163"/>
      <c r="Z9" s="163"/>
      <c r="AA9" s="164"/>
    </row>
    <row r="10" spans="1:27" s="37" customFormat="1" ht="22.8" customHeight="1" x14ac:dyDescent="0.25">
      <c r="A10" s="35"/>
      <c r="B10" s="36" t="s">
        <v>3</v>
      </c>
      <c r="C10" s="30" t="str">
        <f t="shared" si="1"/>
        <v>(4003) DUES/LIFE MEMBERS-CURRENT</v>
      </c>
      <c r="D10" s="29">
        <v>2325</v>
      </c>
      <c r="E10" s="29">
        <v>1162.5</v>
      </c>
      <c r="F10" s="41">
        <v>500</v>
      </c>
      <c r="G10" s="41">
        <v>2265</v>
      </c>
      <c r="H10" s="32">
        <v>500</v>
      </c>
      <c r="I10" s="32">
        <v>581</v>
      </c>
      <c r="J10" s="69">
        <v>2265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162" t="s">
        <v>167</v>
      </c>
      <c r="V10" s="163"/>
      <c r="W10" s="163"/>
      <c r="X10" s="163"/>
      <c r="Y10" s="163"/>
      <c r="Z10" s="163"/>
      <c r="AA10" s="164"/>
    </row>
    <row r="11" spans="1:27" s="37" customFormat="1" ht="25.8" customHeight="1" x14ac:dyDescent="0.25">
      <c r="A11" s="35"/>
      <c r="B11" s="36" t="s">
        <v>4</v>
      </c>
      <c r="C11" s="30" t="str">
        <f t="shared" si="1"/>
        <v>(4004) DUES/CNTNUNG MBRS &amp; DIV TRFR</v>
      </c>
      <c r="D11" s="29">
        <v>330</v>
      </c>
      <c r="E11" s="29">
        <v>165</v>
      </c>
      <c r="F11" s="41">
        <v>500</v>
      </c>
      <c r="G11" s="41">
        <v>330</v>
      </c>
      <c r="H11" s="32">
        <v>500</v>
      </c>
      <c r="I11" s="32">
        <v>83</v>
      </c>
      <c r="J11" s="69">
        <v>330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162" t="s">
        <v>180</v>
      </c>
      <c r="V11" s="163"/>
      <c r="W11" s="163"/>
      <c r="X11" s="163"/>
      <c r="Y11" s="163"/>
      <c r="Z11" s="163"/>
      <c r="AA11" s="164"/>
    </row>
    <row r="12" spans="1:27" s="37" customFormat="1" ht="15" customHeight="1" x14ac:dyDescent="0.25">
      <c r="A12" s="35"/>
      <c r="B12" s="37" t="s">
        <v>5</v>
      </c>
      <c r="C12" s="30" t="str">
        <f t="shared" si="1"/>
        <v>(4100) SALES/BOOKS</v>
      </c>
      <c r="D12" s="29">
        <v>5137.91</v>
      </c>
      <c r="E12" s="29">
        <v>4131.8599999999997</v>
      </c>
      <c r="F12" s="41">
        <v>3500</v>
      </c>
      <c r="G12" s="41">
        <v>5287</v>
      </c>
      <c r="H12" s="32">
        <v>4500</v>
      </c>
      <c r="I12" s="32">
        <v>633</v>
      </c>
      <c r="J12" s="69">
        <v>6000</v>
      </c>
      <c r="K12" s="30">
        <v>375</v>
      </c>
      <c r="L12" s="30">
        <v>375</v>
      </c>
      <c r="M12" s="30">
        <v>375</v>
      </c>
      <c r="N12" s="30">
        <v>375</v>
      </c>
      <c r="O12" s="30">
        <v>375</v>
      </c>
      <c r="P12" s="30">
        <v>375</v>
      </c>
      <c r="Q12" s="30">
        <v>375</v>
      </c>
      <c r="R12" s="30">
        <v>375</v>
      </c>
      <c r="S12" s="30">
        <v>375</v>
      </c>
      <c r="T12" s="30">
        <v>375</v>
      </c>
      <c r="U12" s="168" t="s">
        <v>172</v>
      </c>
      <c r="V12" s="169"/>
      <c r="W12" s="169"/>
      <c r="X12" s="169"/>
      <c r="Y12" s="169"/>
      <c r="Z12" s="169"/>
      <c r="AA12" s="170"/>
    </row>
    <row r="13" spans="1:27" ht="14.25" customHeight="1" x14ac:dyDescent="0.2">
      <c r="B13" s="1" t="s">
        <v>6</v>
      </c>
      <c r="C13" s="27" t="str">
        <f t="shared" si="1"/>
        <v>(4600) ASSETS RELEASED FROM RESTRICTION</v>
      </c>
      <c r="D13" s="28"/>
      <c r="E13" s="29"/>
      <c r="F13" s="41"/>
      <c r="G13" s="41"/>
      <c r="H13" s="32"/>
      <c r="I13" s="32"/>
      <c r="J13" s="69"/>
      <c r="K13" s="30"/>
      <c r="L13" s="30"/>
      <c r="M13" s="27"/>
      <c r="N13" s="30"/>
      <c r="O13" s="27"/>
      <c r="P13" s="30"/>
      <c r="Q13" s="30"/>
      <c r="R13" s="30"/>
      <c r="S13" s="30"/>
      <c r="T13" s="30"/>
      <c r="U13" s="116"/>
      <c r="V13" s="117"/>
      <c r="W13" s="117"/>
      <c r="X13" s="117"/>
      <c r="Y13" s="117"/>
      <c r="Z13" s="117"/>
      <c r="AA13" s="118"/>
    </row>
    <row r="14" spans="1:27" ht="14.25" customHeight="1" x14ac:dyDescent="0.2">
      <c r="B14" s="1" t="s">
        <v>7</v>
      </c>
      <c r="C14" s="27" t="str">
        <f t="shared" si="1"/>
        <v>(4601) RETURNS/CREDITS</v>
      </c>
      <c r="D14" s="28">
        <v>139.27000000000001</v>
      </c>
      <c r="E14" s="29">
        <v>-51.85</v>
      </c>
      <c r="F14" s="41"/>
      <c r="G14" s="41">
        <v>-253</v>
      </c>
      <c r="H14" s="32"/>
      <c r="I14" s="32">
        <v>-50</v>
      </c>
      <c r="J14" s="69">
        <v>-50</v>
      </c>
      <c r="K14" s="30"/>
      <c r="L14" s="30"/>
      <c r="M14" s="27"/>
      <c r="N14" s="30"/>
      <c r="O14" s="27"/>
      <c r="P14" s="30"/>
      <c r="Q14" s="30"/>
      <c r="R14" s="30"/>
      <c r="S14" s="30"/>
      <c r="T14" s="30"/>
      <c r="U14" s="116"/>
      <c r="V14" s="117"/>
      <c r="W14" s="117"/>
      <c r="X14" s="117"/>
      <c r="Y14" s="117"/>
      <c r="Z14" s="117"/>
      <c r="AA14" s="118"/>
    </row>
    <row r="15" spans="1:27" ht="15" customHeight="1" x14ac:dyDescent="0.2">
      <c r="B15" s="1" t="s">
        <v>8</v>
      </c>
      <c r="C15" s="27" t="str">
        <f t="shared" si="1"/>
        <v>(4602) SALES/BOOKS-DISCOUNT</v>
      </c>
      <c r="D15" s="28"/>
      <c r="E15" s="29">
        <v>-0.09</v>
      </c>
      <c r="F15" s="41"/>
      <c r="G15" s="41">
        <v>18</v>
      </c>
      <c r="H15" s="32"/>
      <c r="I15" s="32"/>
      <c r="J15" s="69">
        <v>100</v>
      </c>
      <c r="K15" s="30"/>
      <c r="L15" s="30"/>
      <c r="M15" s="27"/>
      <c r="N15" s="30"/>
      <c r="O15" s="27"/>
      <c r="P15" s="30"/>
      <c r="Q15" s="30"/>
      <c r="R15" s="30"/>
      <c r="S15" s="30"/>
      <c r="T15" s="30"/>
      <c r="U15" s="116"/>
      <c r="V15" s="117"/>
      <c r="W15" s="117"/>
      <c r="X15" s="117"/>
      <c r="Y15" s="117"/>
      <c r="Z15" s="117"/>
      <c r="AA15" s="118"/>
    </row>
    <row r="16" spans="1:27" ht="15" customHeight="1" x14ac:dyDescent="0.2">
      <c r="B16" s="3" t="s">
        <v>9</v>
      </c>
      <c r="C16" s="27" t="str">
        <f t="shared" si="1"/>
        <v>(4101) SALES/PAMPHLETS</v>
      </c>
      <c r="D16" s="28"/>
      <c r="E16" s="29"/>
      <c r="F16" s="41"/>
      <c r="G16" s="41"/>
      <c r="H16" s="32"/>
      <c r="I16" s="32"/>
      <c r="J16" s="69"/>
      <c r="K16" s="30"/>
      <c r="L16" s="30"/>
      <c r="M16" s="27"/>
      <c r="N16" s="30"/>
      <c r="O16" s="27"/>
      <c r="P16" s="30"/>
      <c r="Q16" s="30"/>
      <c r="R16" s="30"/>
      <c r="S16" s="30"/>
      <c r="T16" s="30"/>
      <c r="U16" s="116"/>
      <c r="V16" s="117"/>
      <c r="W16" s="117"/>
      <c r="X16" s="117"/>
      <c r="Y16" s="117"/>
      <c r="Z16" s="117"/>
      <c r="AA16" s="118"/>
    </row>
    <row r="17" spans="1:27" ht="15" customHeight="1" x14ac:dyDescent="0.2">
      <c r="B17" s="3" t="s">
        <v>10</v>
      </c>
      <c r="C17" s="27" t="str">
        <f t="shared" si="1"/>
        <v>(4102) SALES - AUDIOVISUAL</v>
      </c>
      <c r="D17" s="28"/>
      <c r="E17" s="29"/>
      <c r="F17" s="41"/>
      <c r="G17" s="41"/>
      <c r="H17" s="32"/>
      <c r="I17" s="32"/>
      <c r="J17" s="69"/>
      <c r="K17" s="30"/>
      <c r="L17" s="30"/>
      <c r="M17" s="27"/>
      <c r="N17" s="30"/>
      <c r="O17" s="27"/>
      <c r="P17" s="30"/>
      <c r="Q17" s="30"/>
      <c r="R17" s="30"/>
      <c r="S17" s="30"/>
      <c r="T17" s="30"/>
      <c r="U17" s="116"/>
      <c r="V17" s="117"/>
      <c r="W17" s="117"/>
      <c r="X17" s="117"/>
      <c r="Y17" s="117"/>
      <c r="Z17" s="117"/>
      <c r="AA17" s="118"/>
    </row>
    <row r="18" spans="1:27" ht="15" customHeight="1" x14ac:dyDescent="0.2">
      <c r="B18" s="3" t="s">
        <v>11</v>
      </c>
      <c r="C18" s="27" t="str">
        <f t="shared" si="1"/>
        <v>(4103) SALES - ONLINE</v>
      </c>
      <c r="D18" s="28"/>
      <c r="E18" s="29"/>
      <c r="F18" s="41"/>
      <c r="G18" s="41"/>
      <c r="H18" s="32"/>
      <c r="I18" s="32"/>
      <c r="J18" s="69"/>
      <c r="K18" s="30"/>
      <c r="L18" s="30"/>
      <c r="M18" s="27"/>
      <c r="N18" s="30"/>
      <c r="O18" s="27"/>
      <c r="P18" s="30"/>
      <c r="Q18" s="30"/>
      <c r="R18" s="30"/>
      <c r="S18" s="30"/>
      <c r="T18" s="30"/>
      <c r="U18" s="165" t="s">
        <v>164</v>
      </c>
      <c r="V18" s="166"/>
      <c r="W18" s="166"/>
      <c r="X18" s="166"/>
      <c r="Y18" s="166"/>
      <c r="Z18" s="166"/>
      <c r="AA18" s="167"/>
    </row>
    <row r="19" spans="1:27" ht="15" customHeight="1" x14ac:dyDescent="0.2">
      <c r="B19" s="3" t="s">
        <v>12</v>
      </c>
      <c r="C19" s="27" t="str">
        <f t="shared" si="1"/>
        <v>(4104) SALES/RENTL MAIL LISTS</v>
      </c>
      <c r="D19" s="28"/>
      <c r="E19" s="29"/>
      <c r="F19" s="41"/>
      <c r="G19" s="41"/>
      <c r="H19" s="32"/>
      <c r="I19" s="32"/>
      <c r="J19" s="69"/>
      <c r="K19" s="30"/>
      <c r="L19" s="30"/>
      <c r="M19" s="27"/>
      <c r="N19" s="30"/>
      <c r="O19" s="27"/>
      <c r="P19" s="30"/>
      <c r="Q19" s="30"/>
      <c r="R19" s="30"/>
      <c r="S19" s="30"/>
      <c r="T19" s="30"/>
      <c r="U19" s="116"/>
      <c r="V19" s="117"/>
      <c r="W19" s="117"/>
      <c r="X19" s="117"/>
      <c r="Y19" s="117"/>
      <c r="Z19" s="117"/>
      <c r="AA19" s="118"/>
    </row>
    <row r="20" spans="1:27" s="37" customFormat="1" ht="25.8" customHeight="1" x14ac:dyDescent="0.25">
      <c r="A20" s="35"/>
      <c r="B20" s="36" t="s">
        <v>13</v>
      </c>
      <c r="C20" s="30" t="str">
        <f t="shared" si="1"/>
        <v>(4105) SALES/WEBINARS/WEBCASTS/WEB CE</v>
      </c>
      <c r="D20" s="29">
        <v>-49</v>
      </c>
      <c r="E20" s="29">
        <v>73419.69</v>
      </c>
      <c r="F20" s="41">
        <v>329000</v>
      </c>
      <c r="G20" s="41">
        <v>176119</v>
      </c>
      <c r="H20" s="32">
        <v>359000</v>
      </c>
      <c r="I20" s="32">
        <v>48324</v>
      </c>
      <c r="J20" s="70">
        <v>325000</v>
      </c>
      <c r="K20" s="30">
        <v>29916.666666666701</v>
      </c>
      <c r="L20" s="30">
        <v>29916.666666666701</v>
      </c>
      <c r="M20" s="30">
        <v>29916.666666666701</v>
      </c>
      <c r="N20" s="30">
        <v>29916.666666666701</v>
      </c>
      <c r="O20" s="30">
        <v>29916.666666666701</v>
      </c>
      <c r="P20" s="30">
        <v>29916.666666666701</v>
      </c>
      <c r="Q20" s="30">
        <v>29916.666666666701</v>
      </c>
      <c r="R20" s="30">
        <v>29916.666666666701</v>
      </c>
      <c r="S20" s="30">
        <v>29916.666666666701</v>
      </c>
      <c r="T20" s="30">
        <v>29916.666666666701</v>
      </c>
      <c r="U20" s="178" t="s">
        <v>210</v>
      </c>
      <c r="V20" s="179"/>
      <c r="W20" s="179"/>
      <c r="X20" s="179"/>
      <c r="Y20" s="179"/>
      <c r="Z20" s="179"/>
      <c r="AA20" s="180"/>
    </row>
    <row r="21" spans="1:27" s="37" customFormat="1" ht="15" customHeight="1" x14ac:dyDescent="0.25">
      <c r="A21" s="35"/>
      <c r="B21" s="36" t="s">
        <v>14</v>
      </c>
      <c r="C21" s="30" t="str">
        <f>B21</f>
        <v>(4108) SALES/ALA STORE</v>
      </c>
      <c r="D21" s="29"/>
      <c r="E21" s="29"/>
      <c r="F21" s="41"/>
      <c r="G21" s="41"/>
      <c r="H21" s="32">
        <v>4800</v>
      </c>
      <c r="I21" s="32">
        <v>0</v>
      </c>
      <c r="J21" s="69">
        <v>500</v>
      </c>
      <c r="K21" s="30">
        <v>400</v>
      </c>
      <c r="L21" s="30">
        <v>400</v>
      </c>
      <c r="M21" s="30">
        <v>400</v>
      </c>
      <c r="N21" s="30">
        <v>400</v>
      </c>
      <c r="O21" s="30">
        <v>400</v>
      </c>
      <c r="P21" s="30">
        <v>400</v>
      </c>
      <c r="Q21" s="30">
        <v>400</v>
      </c>
      <c r="R21" s="30">
        <v>400</v>
      </c>
      <c r="S21" s="30">
        <v>400</v>
      </c>
      <c r="T21" s="30">
        <v>400</v>
      </c>
      <c r="U21" s="168" t="s">
        <v>185</v>
      </c>
      <c r="V21" s="169"/>
      <c r="W21" s="169"/>
      <c r="X21" s="169"/>
      <c r="Y21" s="169"/>
      <c r="Z21" s="169"/>
      <c r="AA21" s="170"/>
    </row>
    <row r="22" spans="1:27" ht="15" customHeight="1" x14ac:dyDescent="0.2">
      <c r="B22" s="3" t="s">
        <v>15</v>
      </c>
      <c r="C22" s="27" t="str">
        <f t="shared" si="1"/>
        <v>(4109) SALES/MISC</v>
      </c>
      <c r="D22" s="28"/>
      <c r="E22" s="29"/>
      <c r="F22" s="41"/>
      <c r="G22" s="41"/>
      <c r="H22" s="31"/>
      <c r="I22" s="32"/>
      <c r="J22" s="69"/>
      <c r="K22" s="30"/>
      <c r="L22" s="30"/>
      <c r="M22" s="27"/>
      <c r="N22" s="30"/>
      <c r="O22" s="27"/>
      <c r="P22" s="30"/>
      <c r="Q22" s="30"/>
      <c r="R22" s="30"/>
      <c r="S22" s="30"/>
      <c r="T22" s="30"/>
      <c r="U22" s="119"/>
      <c r="V22" s="120"/>
      <c r="W22" s="120"/>
      <c r="X22" s="120"/>
      <c r="Y22" s="120"/>
      <c r="Z22" s="120"/>
      <c r="AA22" s="121"/>
    </row>
    <row r="23" spans="1:27" s="37" customFormat="1" ht="15" customHeight="1" x14ac:dyDescent="0.2">
      <c r="A23" s="35"/>
      <c r="B23" s="36" t="s">
        <v>16</v>
      </c>
      <c r="C23" s="30" t="str">
        <f t="shared" si="1"/>
        <v>(4110) SUBSCRIPTIONS</v>
      </c>
      <c r="D23" s="29">
        <v>12341.65</v>
      </c>
      <c r="E23" s="29">
        <v>5533.35</v>
      </c>
      <c r="F23" s="41">
        <v>0</v>
      </c>
      <c r="G23" s="41">
        <v>11158</v>
      </c>
      <c r="H23" s="31"/>
      <c r="I23" s="32">
        <v>2483</v>
      </c>
      <c r="J23" s="6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19" t="s">
        <v>206</v>
      </c>
      <c r="V23" s="120"/>
      <c r="W23" s="120"/>
      <c r="X23" s="120"/>
      <c r="Y23" s="120"/>
      <c r="Z23" s="120"/>
      <c r="AA23" s="121"/>
    </row>
    <row r="24" spans="1:27" ht="15" customHeight="1" x14ac:dyDescent="0.2">
      <c r="B24" s="3" t="s">
        <v>17</v>
      </c>
      <c r="C24" s="27" t="str">
        <f t="shared" si="1"/>
        <v>(4140) ADVERTISING/GROSS</v>
      </c>
      <c r="D24" s="28"/>
      <c r="E24" s="29"/>
      <c r="F24" s="41"/>
      <c r="G24" s="41"/>
      <c r="H24" s="31"/>
      <c r="I24" s="32"/>
      <c r="J24" s="69"/>
      <c r="K24" s="30"/>
      <c r="L24" s="30"/>
      <c r="M24" s="27"/>
      <c r="N24" s="30"/>
      <c r="O24" s="27"/>
      <c r="P24" s="30"/>
      <c r="Q24" s="30"/>
      <c r="R24" s="30"/>
      <c r="S24" s="30"/>
      <c r="T24" s="30"/>
      <c r="U24" s="116"/>
      <c r="V24" s="117"/>
      <c r="W24" s="117"/>
      <c r="X24" s="117"/>
      <c r="Y24" s="117"/>
      <c r="Z24" s="117"/>
      <c r="AA24" s="118"/>
    </row>
    <row r="25" spans="1:27" s="37" customFormat="1" ht="15" customHeight="1" x14ac:dyDescent="0.25">
      <c r="A25" s="35"/>
      <c r="B25" s="36" t="s">
        <v>18</v>
      </c>
      <c r="C25" s="30" t="str">
        <f t="shared" si="1"/>
        <v>(4143) ADVERTISING/ON-LINE</v>
      </c>
      <c r="D25" s="29"/>
      <c r="E25" s="29"/>
      <c r="F25" s="41"/>
      <c r="G25" s="41"/>
      <c r="H25" s="31"/>
      <c r="I25" s="32"/>
      <c r="J25" s="69">
        <v>5000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68" t="s">
        <v>211</v>
      </c>
      <c r="V25" s="169"/>
      <c r="W25" s="169"/>
      <c r="X25" s="169"/>
      <c r="Y25" s="169"/>
      <c r="Z25" s="169"/>
      <c r="AA25" s="170"/>
    </row>
    <row r="26" spans="1:27" ht="15" customHeight="1" x14ac:dyDescent="0.2">
      <c r="B26" s="3" t="s">
        <v>19</v>
      </c>
      <c r="C26" s="27" t="str">
        <f t="shared" si="1"/>
        <v>(4610) COMMISSION/LINE ADV</v>
      </c>
      <c r="D26" s="28"/>
      <c r="E26" s="29"/>
      <c r="F26" s="41"/>
      <c r="G26" s="41"/>
      <c r="H26" s="31"/>
      <c r="I26" s="32"/>
      <c r="J26" s="69"/>
      <c r="K26" s="30"/>
      <c r="L26" s="30"/>
      <c r="M26" s="27"/>
      <c r="N26" s="30"/>
      <c r="O26" s="27"/>
      <c r="P26" s="30"/>
      <c r="Q26" s="30"/>
      <c r="R26" s="30"/>
      <c r="S26" s="30"/>
      <c r="T26" s="30"/>
      <c r="U26" s="116"/>
      <c r="V26" s="117"/>
      <c r="W26" s="117"/>
      <c r="X26" s="117"/>
      <c r="Y26" s="117"/>
      <c r="Z26" s="117"/>
      <c r="AA26" s="118"/>
    </row>
    <row r="27" spans="1:27" ht="15" customHeight="1" x14ac:dyDescent="0.2">
      <c r="B27" s="3" t="s">
        <v>20</v>
      </c>
      <c r="C27" s="27" t="str">
        <f t="shared" si="1"/>
        <v>(4611) COMMISSION/SALES REP</v>
      </c>
      <c r="D27" s="28"/>
      <c r="E27" s="29"/>
      <c r="F27" s="41"/>
      <c r="G27" s="41"/>
      <c r="H27" s="31"/>
      <c r="I27" s="32"/>
      <c r="J27" s="69"/>
      <c r="K27" s="30"/>
      <c r="L27" s="30"/>
      <c r="M27" s="27"/>
      <c r="N27" s="30"/>
      <c r="O27" s="27"/>
      <c r="P27" s="30"/>
      <c r="Q27" s="30"/>
      <c r="R27" s="30"/>
      <c r="S27" s="30"/>
      <c r="T27" s="30"/>
      <c r="U27" s="116"/>
      <c r="V27" s="117"/>
      <c r="W27" s="117"/>
      <c r="X27" s="117"/>
      <c r="Y27" s="117"/>
      <c r="Z27" s="117"/>
      <c r="AA27" s="118"/>
    </row>
    <row r="28" spans="1:27" ht="15" customHeight="1" x14ac:dyDescent="0.2">
      <c r="B28" s="3" t="s">
        <v>21</v>
      </c>
      <c r="C28" s="27" t="str">
        <f t="shared" si="1"/>
        <v>(4612) COMMISSION/ADVERTISING AGENCY</v>
      </c>
      <c r="D28" s="28"/>
      <c r="E28" s="29"/>
      <c r="F28" s="41"/>
      <c r="G28" s="41"/>
      <c r="H28" s="31"/>
      <c r="I28" s="32"/>
      <c r="J28" s="69"/>
      <c r="K28" s="30"/>
      <c r="L28" s="30"/>
      <c r="M28" s="27"/>
      <c r="N28" s="30"/>
      <c r="O28" s="27"/>
      <c r="P28" s="30"/>
      <c r="Q28" s="30"/>
      <c r="R28" s="30"/>
      <c r="S28" s="30"/>
      <c r="T28" s="30"/>
      <c r="U28" s="116"/>
      <c r="V28" s="117"/>
      <c r="W28" s="117"/>
      <c r="X28" s="117"/>
      <c r="Y28" s="117"/>
      <c r="Z28" s="117"/>
      <c r="AA28" s="118"/>
    </row>
    <row r="29" spans="1:27" s="37" customFormat="1" ht="15" customHeight="1" x14ac:dyDescent="0.25">
      <c r="A29" s="35"/>
      <c r="B29" s="36" t="s">
        <v>22</v>
      </c>
      <c r="C29" s="30" t="str">
        <f t="shared" si="1"/>
        <v>(4142) ADVERTISING/CLASSIFIED</v>
      </c>
      <c r="D29" s="29">
        <v>16259.2</v>
      </c>
      <c r="E29" s="29"/>
      <c r="F29" s="41">
        <v>0</v>
      </c>
      <c r="G29" s="41">
        <v>0</v>
      </c>
      <c r="H29" s="31"/>
      <c r="I29" s="32"/>
      <c r="J29" s="6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71"/>
      <c r="V29" s="172"/>
      <c r="W29" s="172"/>
      <c r="X29" s="172"/>
      <c r="Y29" s="172"/>
      <c r="Z29" s="172"/>
      <c r="AA29" s="173"/>
    </row>
    <row r="30" spans="1:27" s="37" customFormat="1" ht="21" customHeight="1" x14ac:dyDescent="0.25">
      <c r="A30" s="35"/>
      <c r="B30" s="36" t="s">
        <v>23</v>
      </c>
      <c r="C30" s="30" t="str">
        <f t="shared" si="1"/>
        <v>(4200) REGISTRATION FEES</v>
      </c>
      <c r="D30" s="29">
        <v>232513</v>
      </c>
      <c r="E30" s="29">
        <v>30663</v>
      </c>
      <c r="F30" s="41">
        <v>120000</v>
      </c>
      <c r="G30" s="41">
        <v>53481</v>
      </c>
      <c r="H30" s="31">
        <v>170000</v>
      </c>
      <c r="I30" s="32">
        <v>68860</v>
      </c>
      <c r="J30" s="69">
        <v>105000</v>
      </c>
      <c r="K30" s="30"/>
      <c r="L30" s="30">
        <v>88000</v>
      </c>
      <c r="M30" s="30"/>
      <c r="N30" s="30"/>
      <c r="O30" s="30"/>
      <c r="P30" s="30"/>
      <c r="Q30" s="30"/>
      <c r="R30" s="30">
        <v>60000</v>
      </c>
      <c r="S30" s="30"/>
      <c r="T30" s="30">
        <v>22000</v>
      </c>
      <c r="U30" s="168" t="s">
        <v>212</v>
      </c>
      <c r="V30" s="169"/>
      <c r="W30" s="169"/>
      <c r="X30" s="169"/>
      <c r="Y30" s="169"/>
      <c r="Z30" s="169"/>
      <c r="AA30" s="170"/>
    </row>
    <row r="31" spans="1:27" s="37" customFormat="1" ht="15" customHeight="1" x14ac:dyDescent="0.25">
      <c r="A31" s="35"/>
      <c r="B31" s="36" t="s">
        <v>24</v>
      </c>
      <c r="C31" s="30" t="str">
        <f t="shared" si="1"/>
        <v>(4210) EXHIBIT SPACE RENTALS</v>
      </c>
      <c r="D31" s="29"/>
      <c r="E31" s="29"/>
      <c r="F31" s="41">
        <v>0</v>
      </c>
      <c r="G31" s="41"/>
      <c r="H31" s="31">
        <v>7500</v>
      </c>
      <c r="I31" s="32">
        <v>0</v>
      </c>
      <c r="J31" s="69">
        <v>4500</v>
      </c>
      <c r="K31" s="30"/>
      <c r="L31" s="30">
        <v>7500</v>
      </c>
      <c r="M31" s="30"/>
      <c r="N31" s="30"/>
      <c r="O31" s="30"/>
      <c r="P31" s="30"/>
      <c r="Q31" s="30"/>
      <c r="R31" s="30"/>
      <c r="S31" s="30"/>
      <c r="T31" s="30"/>
      <c r="U31" s="168" t="s">
        <v>166</v>
      </c>
      <c r="V31" s="169"/>
      <c r="W31" s="169"/>
      <c r="X31" s="169"/>
      <c r="Y31" s="169"/>
      <c r="Z31" s="169"/>
      <c r="AA31" s="170"/>
    </row>
    <row r="32" spans="1:27" ht="15" customHeight="1" x14ac:dyDescent="0.2">
      <c r="B32" s="3" t="s">
        <v>25</v>
      </c>
      <c r="C32" s="27" t="str">
        <f t="shared" si="1"/>
        <v>(4220) MEAL FUNCTIONS</v>
      </c>
      <c r="D32" s="28"/>
      <c r="E32" s="29"/>
      <c r="F32" s="41"/>
      <c r="G32" s="41"/>
      <c r="H32" s="31"/>
      <c r="I32" s="32"/>
      <c r="J32" s="69"/>
      <c r="K32" s="30"/>
      <c r="L32" s="30"/>
      <c r="M32" s="27"/>
      <c r="N32" s="30"/>
      <c r="O32" s="27"/>
      <c r="P32" s="30"/>
      <c r="Q32" s="30"/>
      <c r="R32" s="30"/>
      <c r="S32" s="30"/>
      <c r="T32" s="30"/>
      <c r="U32" s="116"/>
      <c r="V32" s="117"/>
      <c r="W32" s="117"/>
      <c r="X32" s="117"/>
      <c r="Y32" s="117"/>
      <c r="Z32" s="117"/>
      <c r="AA32" s="118"/>
    </row>
    <row r="33" spans="1:27" ht="14.25" customHeight="1" x14ac:dyDescent="0.2">
      <c r="B33" s="3" t="s">
        <v>26</v>
      </c>
      <c r="C33" s="27" t="str">
        <f t="shared" si="1"/>
        <v>(4300) GRANTS/CONTRACTS/AWARDS</v>
      </c>
      <c r="D33" s="28"/>
      <c r="E33" s="29"/>
      <c r="F33" s="41"/>
      <c r="G33" s="41"/>
      <c r="H33" s="31"/>
      <c r="I33" s="32"/>
      <c r="J33" s="69"/>
      <c r="K33" s="30"/>
      <c r="L33" s="30"/>
      <c r="M33" s="27"/>
      <c r="N33" s="30"/>
      <c r="O33" s="27"/>
      <c r="P33" s="30"/>
      <c r="Q33" s="30"/>
      <c r="R33" s="30"/>
      <c r="S33" s="30"/>
      <c r="T33" s="30"/>
      <c r="U33" s="116"/>
      <c r="V33" s="117"/>
      <c r="W33" s="117"/>
      <c r="X33" s="117"/>
      <c r="Y33" s="117"/>
      <c r="Z33" s="117"/>
      <c r="AA33" s="118"/>
    </row>
    <row r="34" spans="1:27" ht="14.25" customHeight="1" x14ac:dyDescent="0.2">
      <c r="B34" s="3" t="s">
        <v>27</v>
      </c>
      <c r="C34" s="27" t="str">
        <f t="shared" si="1"/>
        <v>(4301) GRANTS AWARDS - TEMPORARILY RESTRICTED</v>
      </c>
      <c r="D34" s="28"/>
      <c r="E34" s="29"/>
      <c r="F34" s="41">
        <v>0</v>
      </c>
      <c r="G34" s="41"/>
      <c r="H34" s="31"/>
      <c r="I34" s="32"/>
      <c r="J34" s="69"/>
      <c r="K34" s="30"/>
      <c r="L34" s="30"/>
      <c r="M34" s="27"/>
      <c r="N34" s="30"/>
      <c r="O34" s="27"/>
      <c r="P34" s="30"/>
      <c r="Q34" s="30"/>
      <c r="R34" s="30"/>
      <c r="S34" s="30"/>
      <c r="T34" s="30"/>
      <c r="U34" s="116"/>
      <c r="V34" s="117"/>
      <c r="W34" s="117"/>
      <c r="X34" s="117"/>
      <c r="Y34" s="117"/>
      <c r="Z34" s="117"/>
      <c r="AA34" s="118"/>
    </row>
    <row r="35" spans="1:27" ht="14.25" customHeight="1" x14ac:dyDescent="0.2">
      <c r="B35" s="3" t="s">
        <v>28</v>
      </c>
      <c r="C35" s="27" t="str">
        <f t="shared" si="1"/>
        <v>(4400) DONATIONS/HONORARIA</v>
      </c>
      <c r="D35" s="28">
        <v>18818</v>
      </c>
      <c r="E35" s="29">
        <v>3882</v>
      </c>
      <c r="F35" s="41">
        <v>35100</v>
      </c>
      <c r="G35" s="41">
        <v>11774</v>
      </c>
      <c r="H35" s="31">
        <v>41000</v>
      </c>
      <c r="I35" s="32">
        <v>20637</v>
      </c>
      <c r="J35" s="69">
        <v>30000</v>
      </c>
      <c r="K35" s="30"/>
      <c r="L35" s="30">
        <v>9000</v>
      </c>
      <c r="M35" s="27">
        <v>3000</v>
      </c>
      <c r="N35" s="30"/>
      <c r="O35" s="27"/>
      <c r="P35" s="30">
        <v>7000</v>
      </c>
      <c r="Q35" s="30">
        <v>4000</v>
      </c>
      <c r="R35" s="30">
        <v>6500</v>
      </c>
      <c r="S35" s="30"/>
      <c r="T35" s="30">
        <v>8500</v>
      </c>
      <c r="U35" s="119" t="s">
        <v>181</v>
      </c>
      <c r="V35" s="120"/>
      <c r="W35" s="120"/>
      <c r="X35" s="120"/>
      <c r="Y35" s="120"/>
      <c r="Z35" s="120"/>
      <c r="AA35" s="121"/>
    </row>
    <row r="36" spans="1:27" ht="14.25" customHeight="1" x14ac:dyDescent="0.2">
      <c r="B36" s="3" t="s">
        <v>29</v>
      </c>
      <c r="C36" s="27" t="str">
        <f t="shared" si="1"/>
        <v>(4420) INT/DIV</v>
      </c>
      <c r="D36" s="28"/>
      <c r="E36" s="29"/>
      <c r="F36" s="41"/>
      <c r="G36" s="41"/>
      <c r="H36" s="31"/>
      <c r="I36" s="32">
        <v>6805</v>
      </c>
      <c r="J36" s="69"/>
      <c r="K36" s="30"/>
      <c r="L36" s="30"/>
      <c r="M36" s="27"/>
      <c r="N36" s="30"/>
      <c r="O36" s="27"/>
      <c r="P36" s="30"/>
      <c r="Q36" s="30"/>
      <c r="R36" s="30"/>
      <c r="S36" s="30"/>
      <c r="T36" s="30"/>
      <c r="U36" s="119"/>
      <c r="V36" s="120"/>
      <c r="W36" s="120"/>
      <c r="X36" s="120"/>
      <c r="Y36" s="120"/>
      <c r="Z36" s="120"/>
      <c r="AA36" s="121"/>
    </row>
    <row r="37" spans="1:27" s="37" customFormat="1" ht="23.4" customHeight="1" x14ac:dyDescent="0.25">
      <c r="A37" s="35"/>
      <c r="B37" s="36" t="s">
        <v>30</v>
      </c>
      <c r="C37" s="30" t="str">
        <f t="shared" si="1"/>
        <v>(4421) ROYALTIES</v>
      </c>
      <c r="D37" s="29">
        <v>11480.78</v>
      </c>
      <c r="E37" s="29">
        <v>1379.35</v>
      </c>
      <c r="F37" s="41">
        <v>9500</v>
      </c>
      <c r="G37" s="41">
        <v>7712</v>
      </c>
      <c r="H37" s="31">
        <v>13000</v>
      </c>
      <c r="I37" s="32">
        <v>1492</v>
      </c>
      <c r="J37" s="69">
        <v>10000</v>
      </c>
      <c r="K37" s="30">
        <v>833.33333333333303</v>
      </c>
      <c r="L37" s="30">
        <v>833.33333333333303</v>
      </c>
      <c r="M37" s="30">
        <v>1583.3333333333301</v>
      </c>
      <c r="N37" s="30">
        <v>833.33333333333303</v>
      </c>
      <c r="O37" s="30">
        <v>833.33333333333303</v>
      </c>
      <c r="P37" s="30">
        <v>1583.3333333333301</v>
      </c>
      <c r="Q37" s="30">
        <v>833.33333333333303</v>
      </c>
      <c r="R37" s="30">
        <v>833.33333333333303</v>
      </c>
      <c r="S37" s="30">
        <v>1583.3333333333301</v>
      </c>
      <c r="T37" s="30">
        <v>833.33333333333303</v>
      </c>
      <c r="U37" s="162" t="s">
        <v>207</v>
      </c>
      <c r="V37" s="163"/>
      <c r="W37" s="163"/>
      <c r="X37" s="163"/>
      <c r="Y37" s="163"/>
      <c r="Z37" s="163"/>
      <c r="AA37" s="164"/>
    </row>
    <row r="38" spans="1:27" ht="14.25" customHeight="1" x14ac:dyDescent="0.2">
      <c r="B38" s="3" t="s">
        <v>31</v>
      </c>
      <c r="C38" s="27" t="str">
        <f t="shared" si="1"/>
        <v>(4422) ENDOWMENT GAIN/LOSS-REALIZED</v>
      </c>
      <c r="D38" s="28"/>
      <c r="E38" s="29"/>
      <c r="F38" s="41"/>
      <c r="G38" s="41"/>
      <c r="H38" s="31"/>
      <c r="I38" s="32"/>
      <c r="J38" s="71"/>
      <c r="K38" s="30"/>
      <c r="L38" s="30"/>
      <c r="M38" s="27"/>
      <c r="N38" s="30"/>
      <c r="O38" s="27"/>
      <c r="P38" s="30"/>
      <c r="Q38" s="30"/>
      <c r="R38" s="30"/>
      <c r="S38" s="30"/>
      <c r="T38" s="30"/>
      <c r="U38" s="116"/>
      <c r="V38" s="117"/>
      <c r="W38" s="117"/>
      <c r="X38" s="117"/>
      <c r="Y38" s="117"/>
      <c r="Z38" s="117"/>
      <c r="AA38" s="118"/>
    </row>
    <row r="39" spans="1:27" ht="14.25" customHeight="1" x14ac:dyDescent="0.2">
      <c r="B39" s="3" t="s">
        <v>32</v>
      </c>
      <c r="C39" s="27" t="str">
        <f t="shared" si="1"/>
        <v>(4423) ENDWMNT GAIN/LOSS-UNREALIZED</v>
      </c>
      <c r="D39" s="28"/>
      <c r="E39" s="29"/>
      <c r="F39" s="41"/>
      <c r="G39" s="41"/>
      <c r="H39" s="31"/>
      <c r="I39" s="32"/>
      <c r="J39" s="71"/>
      <c r="K39" s="30"/>
      <c r="L39" s="30"/>
      <c r="M39" s="27"/>
      <c r="N39" s="30"/>
      <c r="O39" s="27"/>
      <c r="P39" s="30"/>
      <c r="Q39" s="30"/>
      <c r="R39" s="30"/>
      <c r="S39" s="30"/>
      <c r="T39" s="30"/>
      <c r="U39" s="116"/>
      <c r="V39" s="117"/>
      <c r="W39" s="117"/>
      <c r="X39" s="117"/>
      <c r="Y39" s="117"/>
      <c r="Z39" s="117"/>
      <c r="AA39" s="118"/>
    </row>
    <row r="40" spans="1:27" ht="14.25" customHeight="1" x14ac:dyDescent="0.2">
      <c r="A40" s="25"/>
      <c r="B40" s="26" t="s">
        <v>33</v>
      </c>
      <c r="C40" s="27" t="str">
        <f t="shared" si="1"/>
        <v>(4429) OVRHD-EXMPT REVENUE/DIVISIONS</v>
      </c>
      <c r="D40" s="28"/>
      <c r="E40" s="29"/>
      <c r="F40" s="41"/>
      <c r="G40" s="41"/>
      <c r="H40" s="31"/>
      <c r="I40" s="32"/>
      <c r="J40" s="71"/>
      <c r="K40" s="30"/>
      <c r="L40" s="30"/>
      <c r="M40" s="27"/>
      <c r="N40" s="30"/>
      <c r="O40" s="27"/>
      <c r="P40" s="30"/>
      <c r="Q40" s="30"/>
      <c r="R40" s="30"/>
      <c r="S40" s="30"/>
      <c r="T40" s="30"/>
      <c r="U40" s="159"/>
      <c r="V40" s="160"/>
      <c r="W40" s="160"/>
      <c r="X40" s="160"/>
      <c r="Y40" s="160"/>
      <c r="Z40" s="160"/>
      <c r="AA40" s="161"/>
    </row>
    <row r="41" spans="1:27" ht="14.25" customHeight="1" x14ac:dyDescent="0.2">
      <c r="A41" s="34"/>
      <c r="B41" s="27" t="s">
        <v>34</v>
      </c>
      <c r="C41" s="27" t="str">
        <f t="shared" si="1"/>
        <v>(4430) MISCELLANEOUS FEES</v>
      </c>
      <c r="D41" s="28"/>
      <c r="E41" s="29"/>
      <c r="F41" s="41"/>
      <c r="G41" s="41"/>
      <c r="H41" s="31"/>
      <c r="I41" s="32"/>
      <c r="J41" s="71"/>
      <c r="K41" s="30"/>
      <c r="L41" s="30"/>
      <c r="M41" s="27"/>
      <c r="N41" s="30"/>
      <c r="O41" s="27"/>
      <c r="P41" s="30"/>
      <c r="Q41" s="30"/>
      <c r="R41" s="30"/>
      <c r="S41" s="30"/>
      <c r="T41" s="30"/>
      <c r="U41" s="116"/>
      <c r="V41" s="117"/>
      <c r="W41" s="117"/>
      <c r="X41" s="117"/>
      <c r="Y41" s="117"/>
      <c r="Z41" s="117"/>
      <c r="AA41" s="118"/>
    </row>
    <row r="42" spans="1:27" ht="14.25" customHeight="1" x14ac:dyDescent="0.2">
      <c r="A42" s="34"/>
      <c r="B42" s="27" t="s">
        <v>35</v>
      </c>
      <c r="C42" s="27" t="str">
        <f t="shared" si="1"/>
        <v>(4490) MISCELLANEOUS REVENUE</v>
      </c>
      <c r="D42" s="28"/>
      <c r="E42" s="29">
        <v>-4.33</v>
      </c>
      <c r="F42" s="41"/>
      <c r="G42" s="41">
        <v>-4</v>
      </c>
      <c r="H42" s="31"/>
      <c r="I42" s="32"/>
      <c r="J42" s="71"/>
      <c r="K42" s="30"/>
      <c r="L42" s="30"/>
      <c r="M42" s="27"/>
      <c r="N42" s="30"/>
      <c r="O42" s="27"/>
      <c r="P42" s="30"/>
      <c r="Q42" s="30"/>
      <c r="R42" s="30"/>
      <c r="S42" s="30"/>
      <c r="T42" s="30"/>
      <c r="U42" s="116"/>
      <c r="V42" s="117"/>
      <c r="W42" s="117"/>
      <c r="X42" s="117"/>
      <c r="Y42" s="117"/>
      <c r="Z42" s="117"/>
      <c r="AA42" s="118"/>
    </row>
    <row r="43" spans="1:27" ht="10.199999999999999" hidden="1" x14ac:dyDescent="0.2">
      <c r="A43" s="34"/>
      <c r="B43" s="34"/>
      <c r="C43" s="34"/>
      <c r="D43" s="34"/>
      <c r="E43" s="34"/>
      <c r="F43" s="50"/>
      <c r="G43" s="50"/>
      <c r="H43" s="51"/>
      <c r="I43" s="51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8"/>
      <c r="V43" s="48"/>
      <c r="W43" s="49"/>
      <c r="X43" s="49"/>
      <c r="Y43" s="49"/>
      <c r="Z43" s="49"/>
      <c r="AA43" s="49"/>
    </row>
    <row r="44" spans="1:27" ht="14.25" customHeight="1" x14ac:dyDescent="0.2">
      <c r="A44" s="52"/>
      <c r="B44" s="53"/>
      <c r="C44" s="53" t="s">
        <v>156</v>
      </c>
      <c r="D44" s="54">
        <f t="shared" ref="D44:T44" si="2">SUM(D6:D43)</f>
        <v>668748.88000000012</v>
      </c>
      <c r="E44" s="54">
        <f t="shared" si="2"/>
        <v>284055.45999999996</v>
      </c>
      <c r="F44" s="55">
        <f t="shared" si="2"/>
        <v>909800</v>
      </c>
      <c r="G44" s="55">
        <v>589331</v>
      </c>
      <c r="H44" s="31">
        <f t="shared" si="2"/>
        <v>977800</v>
      </c>
      <c r="I44" s="31">
        <v>227077</v>
      </c>
      <c r="J44" s="71">
        <f>SUM(J7:J42)</f>
        <v>858098</v>
      </c>
      <c r="K44" s="53">
        <f t="shared" si="2"/>
        <v>62733.333333333336</v>
      </c>
      <c r="L44" s="53">
        <f t="shared" si="2"/>
        <v>167233.33333333334</v>
      </c>
      <c r="M44" s="53">
        <f t="shared" si="2"/>
        <v>66483.333333333328</v>
      </c>
      <c r="N44" s="53">
        <f t="shared" si="2"/>
        <v>62733.333333333336</v>
      </c>
      <c r="O44" s="53">
        <f t="shared" si="2"/>
        <v>62733.333333333336</v>
      </c>
      <c r="P44" s="53">
        <f t="shared" si="2"/>
        <v>70483.333333333328</v>
      </c>
      <c r="Q44" s="53">
        <f t="shared" si="2"/>
        <v>66733.333333333328</v>
      </c>
      <c r="R44" s="53">
        <f t="shared" si="2"/>
        <v>129233.33333333333</v>
      </c>
      <c r="S44" s="53">
        <f t="shared" si="2"/>
        <v>63483.333333333328</v>
      </c>
      <c r="T44" s="53">
        <f t="shared" si="2"/>
        <v>93233.333333333328</v>
      </c>
      <c r="U44" s="159"/>
      <c r="V44" s="160"/>
      <c r="W44" s="160"/>
      <c r="X44" s="160"/>
      <c r="Y44" s="160"/>
      <c r="Z44" s="160"/>
      <c r="AA44" s="161"/>
    </row>
    <row r="45" spans="1:27" ht="28.2" customHeight="1" x14ac:dyDescent="0.2">
      <c r="A45" s="58"/>
      <c r="B45" s="44"/>
      <c r="C45" s="44"/>
      <c r="D45" s="44"/>
      <c r="E45" s="44"/>
      <c r="F45" s="32"/>
      <c r="G45" s="32"/>
      <c r="H45" s="32"/>
      <c r="I45" s="32"/>
      <c r="J45" s="73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153"/>
      <c r="V45" s="154"/>
      <c r="W45" s="154"/>
      <c r="X45" s="154"/>
      <c r="Y45" s="154"/>
      <c r="Z45" s="154"/>
      <c r="AA45" s="155"/>
    </row>
    <row r="46" spans="1:27" ht="14.25" customHeight="1" x14ac:dyDescent="0.2">
      <c r="A46" s="77"/>
      <c r="B46" s="33" t="s">
        <v>36</v>
      </c>
      <c r="C46" s="27" t="str">
        <f t="shared" ref="C46:C77" si="3">B46</f>
        <v>(5000) SALARIES &amp; WAGES</v>
      </c>
      <c r="D46" s="28">
        <v>469261.28</v>
      </c>
      <c r="E46" s="28">
        <v>212132.43</v>
      </c>
      <c r="F46" s="43">
        <v>475156.79498007998</v>
      </c>
      <c r="G46" s="43">
        <v>440063</v>
      </c>
      <c r="H46" s="44">
        <v>481388.05375999998</v>
      </c>
      <c r="I46" s="44">
        <v>104228</v>
      </c>
      <c r="J46" s="106">
        <v>430791</v>
      </c>
      <c r="K46" s="78">
        <v>39900.336000000003</v>
      </c>
      <c r="L46" s="79">
        <v>38000.32</v>
      </c>
      <c r="M46" s="16">
        <v>38000.32</v>
      </c>
      <c r="N46" s="80">
        <v>39900.336000000003</v>
      </c>
      <c r="O46" s="16">
        <v>38760.326399999998</v>
      </c>
      <c r="P46" s="80">
        <v>36822.310080000003</v>
      </c>
      <c r="Q46" s="79">
        <v>44574.375359999998</v>
      </c>
      <c r="R46" s="79">
        <v>38760.326399999998</v>
      </c>
      <c r="S46" s="79">
        <v>42636.359040000003</v>
      </c>
      <c r="T46" s="79">
        <v>40698.342720000001</v>
      </c>
      <c r="U46" s="152" t="s">
        <v>209</v>
      </c>
      <c r="V46" s="152"/>
      <c r="W46" s="152"/>
      <c r="X46" s="152"/>
      <c r="Y46" s="152"/>
      <c r="Z46" s="152"/>
      <c r="AA46" s="152"/>
    </row>
    <row r="47" spans="1:27" ht="13.5" customHeight="1" x14ac:dyDescent="0.2">
      <c r="A47" s="33"/>
      <c r="B47" s="33" t="s">
        <v>37</v>
      </c>
      <c r="C47" s="27" t="str">
        <f t="shared" si="3"/>
        <v>(5001) WAGES/TEMPORARY EMPLOYEES</v>
      </c>
      <c r="D47" s="28"/>
      <c r="E47" s="29"/>
      <c r="F47" s="43"/>
      <c r="G47" s="43"/>
      <c r="H47" s="44"/>
      <c r="I47" s="44"/>
      <c r="J47" s="75"/>
      <c r="K47" s="61"/>
      <c r="L47" s="62"/>
      <c r="M47" s="63"/>
      <c r="N47" s="64"/>
      <c r="O47" s="63"/>
      <c r="P47" s="64"/>
      <c r="Q47" s="62"/>
      <c r="R47" s="62"/>
      <c r="S47" s="62"/>
      <c r="T47" s="62"/>
      <c r="U47" s="149"/>
      <c r="V47" s="150"/>
      <c r="W47" s="150"/>
      <c r="X47" s="150"/>
      <c r="Y47" s="150"/>
      <c r="Z47" s="150"/>
      <c r="AA47" s="151"/>
    </row>
    <row r="48" spans="1:27" ht="13.5" customHeight="1" x14ac:dyDescent="0.2">
      <c r="A48" s="34"/>
      <c r="B48" s="33" t="s">
        <v>38</v>
      </c>
      <c r="C48" s="27" t="str">
        <f t="shared" si="3"/>
        <v>(5002) OVERTIME WAGES</v>
      </c>
      <c r="D48" s="28"/>
      <c r="E48" s="29"/>
      <c r="F48" s="43">
        <v>0</v>
      </c>
      <c r="G48" s="43">
        <v>981</v>
      </c>
      <c r="H48" s="44">
        <v>0</v>
      </c>
      <c r="I48" s="44"/>
      <c r="J48" s="75"/>
      <c r="K48" s="61">
        <v>0</v>
      </c>
      <c r="L48" s="62">
        <v>0</v>
      </c>
      <c r="M48" s="63">
        <v>0</v>
      </c>
      <c r="N48" s="64">
        <v>0</v>
      </c>
      <c r="O48" s="63">
        <v>0</v>
      </c>
      <c r="P48" s="64">
        <v>0</v>
      </c>
      <c r="Q48" s="62">
        <v>0</v>
      </c>
      <c r="R48" s="62">
        <v>0</v>
      </c>
      <c r="S48" s="62">
        <v>0</v>
      </c>
      <c r="T48" s="62">
        <v>0</v>
      </c>
      <c r="U48" s="149"/>
      <c r="V48" s="150"/>
      <c r="W48" s="150"/>
      <c r="X48" s="150"/>
      <c r="Y48" s="150"/>
      <c r="Z48" s="150"/>
      <c r="AA48" s="151"/>
    </row>
    <row r="49" spans="1:27" ht="13.5" customHeight="1" x14ac:dyDescent="0.2">
      <c r="A49" s="34"/>
      <c r="B49" s="33" t="s">
        <v>39</v>
      </c>
      <c r="C49" s="27" t="str">
        <f t="shared" si="3"/>
        <v>(5005) ATTRITION FACTOR</v>
      </c>
      <c r="D49" s="28">
        <v>-144291</v>
      </c>
      <c r="E49" s="29">
        <v>-65166.8</v>
      </c>
      <c r="F49" s="43">
        <v>0</v>
      </c>
      <c r="G49" s="43">
        <v>65167</v>
      </c>
      <c r="H49" s="44">
        <v>0</v>
      </c>
      <c r="I49" s="44"/>
      <c r="J49" s="75"/>
      <c r="K49" s="61">
        <v>0</v>
      </c>
      <c r="L49" s="62">
        <v>0</v>
      </c>
      <c r="M49" s="63">
        <v>0</v>
      </c>
      <c r="N49" s="64">
        <v>0</v>
      </c>
      <c r="O49" s="63">
        <v>0</v>
      </c>
      <c r="P49" s="64">
        <v>0</v>
      </c>
      <c r="Q49" s="62">
        <v>0</v>
      </c>
      <c r="R49" s="62">
        <v>0</v>
      </c>
      <c r="S49" s="62">
        <v>0</v>
      </c>
      <c r="T49" s="62">
        <v>0</v>
      </c>
      <c r="U49" s="156"/>
      <c r="V49" s="157"/>
      <c r="W49" s="157"/>
      <c r="X49" s="157"/>
      <c r="Y49" s="157"/>
      <c r="Z49" s="157"/>
      <c r="AA49" s="158"/>
    </row>
    <row r="50" spans="1:27" ht="13.5" customHeight="1" x14ac:dyDescent="0.2">
      <c r="A50" s="34"/>
      <c r="B50" s="33" t="s">
        <v>40</v>
      </c>
      <c r="C50" s="27" t="str">
        <f t="shared" si="3"/>
        <v>(5009) ACCRUED VACATION WAGES</v>
      </c>
      <c r="D50" s="28"/>
      <c r="E50" s="29"/>
      <c r="F50" s="43"/>
      <c r="G50" s="43"/>
      <c r="H50" s="44"/>
      <c r="I50" s="44"/>
      <c r="J50" s="75"/>
      <c r="K50" s="61"/>
      <c r="L50" s="62"/>
      <c r="M50" s="63"/>
      <c r="N50" s="64"/>
      <c r="O50" s="63"/>
      <c r="P50" s="64"/>
      <c r="Q50" s="62"/>
      <c r="R50" s="62"/>
      <c r="S50" s="62"/>
      <c r="T50" s="62"/>
      <c r="U50" s="149"/>
      <c r="V50" s="150"/>
      <c r="W50" s="150"/>
      <c r="X50" s="150"/>
      <c r="Y50" s="150"/>
      <c r="Z50" s="150"/>
      <c r="AA50" s="151"/>
    </row>
    <row r="51" spans="1:27" ht="13.5" customHeight="1" x14ac:dyDescent="0.2">
      <c r="A51" s="34"/>
      <c r="B51" s="33" t="s">
        <v>41</v>
      </c>
      <c r="C51" s="27" t="str">
        <f t="shared" si="3"/>
        <v>(5010) EMPLOYEE BENEFITS</v>
      </c>
      <c r="D51" s="28">
        <v>153726.99</v>
      </c>
      <c r="E51" s="29">
        <v>63873.11</v>
      </c>
      <c r="F51" s="43">
        <v>151257.29880899799</v>
      </c>
      <c r="G51" s="43">
        <v>130125</v>
      </c>
      <c r="H51" s="44">
        <v>150894.75935878299</v>
      </c>
      <c r="I51" s="44">
        <v>31383</v>
      </c>
      <c r="J51" s="106">
        <v>131701</v>
      </c>
      <c r="K51" s="57">
        <v>12507.064834758599</v>
      </c>
      <c r="L51" s="15">
        <v>11911.4903188177</v>
      </c>
      <c r="M51" s="16">
        <v>11911.4903188177</v>
      </c>
      <c r="N51" s="17">
        <v>12507.064834758599</v>
      </c>
      <c r="O51" s="16">
        <v>12149.720125194101</v>
      </c>
      <c r="P51" s="17">
        <v>11542.234118934401</v>
      </c>
      <c r="Q51" s="15">
        <v>13972.1781439732</v>
      </c>
      <c r="R51" s="15">
        <v>12149.720125194101</v>
      </c>
      <c r="S51" s="15">
        <v>13364.6921377135</v>
      </c>
      <c r="T51" s="15">
        <v>12757.2061314538</v>
      </c>
      <c r="U51" s="119" t="s">
        <v>208</v>
      </c>
      <c r="V51" s="120"/>
      <c r="W51" s="120"/>
      <c r="X51" s="120"/>
      <c r="Y51" s="120"/>
      <c r="Z51" s="120"/>
      <c r="AA51" s="121"/>
    </row>
    <row r="52" spans="1:27" ht="13.5" customHeight="1" x14ac:dyDescent="0.2">
      <c r="A52" s="34"/>
      <c r="B52" s="33" t="s">
        <v>42</v>
      </c>
      <c r="C52" s="27" t="str">
        <f t="shared" si="3"/>
        <v>(5011) LIFE INSURANCE</v>
      </c>
      <c r="D52" s="28"/>
      <c r="E52" s="29"/>
      <c r="F52" s="43">
        <v>0</v>
      </c>
      <c r="G52" s="43"/>
      <c r="H52" s="44">
        <v>0</v>
      </c>
      <c r="I52" s="44"/>
      <c r="J52" s="75"/>
      <c r="K52" s="57">
        <v>0</v>
      </c>
      <c r="L52" s="15">
        <v>0</v>
      </c>
      <c r="M52" s="16">
        <v>0</v>
      </c>
      <c r="N52" s="17">
        <v>0</v>
      </c>
      <c r="O52" s="16">
        <v>0</v>
      </c>
      <c r="P52" s="17">
        <v>0</v>
      </c>
      <c r="Q52" s="15">
        <v>0</v>
      </c>
      <c r="R52" s="15">
        <v>0</v>
      </c>
      <c r="S52" s="15">
        <v>0</v>
      </c>
      <c r="T52" s="15">
        <v>0</v>
      </c>
      <c r="U52" s="140"/>
      <c r="V52" s="141"/>
      <c r="W52" s="141"/>
      <c r="X52" s="141"/>
      <c r="Y52" s="141"/>
      <c r="Z52" s="141"/>
      <c r="AA52" s="142"/>
    </row>
    <row r="53" spans="1:27" ht="13.5" customHeight="1" x14ac:dyDescent="0.2">
      <c r="A53" s="34"/>
      <c r="B53" s="33" t="s">
        <v>43</v>
      </c>
      <c r="C53" s="27" t="str">
        <f t="shared" si="3"/>
        <v>(5012) DISABILITY INSURANCE</v>
      </c>
      <c r="D53" s="28"/>
      <c r="E53" s="29"/>
      <c r="F53" s="43">
        <v>0</v>
      </c>
      <c r="G53" s="43"/>
      <c r="H53" s="44">
        <v>0</v>
      </c>
      <c r="I53" s="44"/>
      <c r="J53" s="75"/>
      <c r="K53" s="57">
        <v>0</v>
      </c>
      <c r="L53" s="15">
        <v>0</v>
      </c>
      <c r="M53" s="16">
        <v>0</v>
      </c>
      <c r="N53" s="17">
        <v>0</v>
      </c>
      <c r="O53" s="16">
        <v>0</v>
      </c>
      <c r="P53" s="17">
        <v>0</v>
      </c>
      <c r="Q53" s="15">
        <v>0</v>
      </c>
      <c r="R53" s="15">
        <v>0</v>
      </c>
      <c r="S53" s="15">
        <v>0</v>
      </c>
      <c r="T53" s="15">
        <v>0</v>
      </c>
      <c r="U53" s="140"/>
      <c r="V53" s="141"/>
      <c r="W53" s="141"/>
      <c r="X53" s="141"/>
      <c r="Y53" s="141"/>
      <c r="Z53" s="141"/>
      <c r="AA53" s="142"/>
    </row>
    <row r="54" spans="1:27" ht="13.5" customHeight="1" x14ac:dyDescent="0.2">
      <c r="A54" s="34"/>
      <c r="B54" s="33" t="s">
        <v>44</v>
      </c>
      <c r="C54" s="27" t="str">
        <f t="shared" si="3"/>
        <v>(5013) WORKERS COMP INSURANCE</v>
      </c>
      <c r="D54" s="28"/>
      <c r="E54" s="29"/>
      <c r="F54" s="43">
        <v>0</v>
      </c>
      <c r="G54" s="43"/>
      <c r="H54" s="44">
        <v>0</v>
      </c>
      <c r="I54" s="44"/>
      <c r="J54" s="75"/>
      <c r="K54" s="57">
        <v>0</v>
      </c>
      <c r="L54" s="15">
        <v>0</v>
      </c>
      <c r="M54" s="16">
        <v>0</v>
      </c>
      <c r="N54" s="17">
        <v>0</v>
      </c>
      <c r="O54" s="16">
        <v>0</v>
      </c>
      <c r="P54" s="17">
        <v>0</v>
      </c>
      <c r="Q54" s="15">
        <v>0</v>
      </c>
      <c r="R54" s="15">
        <v>0</v>
      </c>
      <c r="S54" s="15">
        <v>0</v>
      </c>
      <c r="T54" s="15">
        <v>0</v>
      </c>
      <c r="U54" s="140"/>
      <c r="V54" s="141"/>
      <c r="W54" s="141"/>
      <c r="X54" s="141"/>
      <c r="Y54" s="141"/>
      <c r="Z54" s="141"/>
      <c r="AA54" s="142"/>
    </row>
    <row r="55" spans="1:27" ht="13.5" customHeight="1" x14ac:dyDescent="0.2">
      <c r="A55" s="34"/>
      <c r="B55" s="33" t="s">
        <v>45</v>
      </c>
      <c r="C55" s="27" t="str">
        <f t="shared" si="3"/>
        <v>(5014) ANNUITY/EMPLOYER CONTRIBUTION</v>
      </c>
      <c r="D55" s="28"/>
      <c r="E55" s="29"/>
      <c r="F55" s="43">
        <v>0</v>
      </c>
      <c r="G55" s="43"/>
      <c r="H55" s="44">
        <v>0</v>
      </c>
      <c r="I55" s="44"/>
      <c r="J55" s="75"/>
      <c r="K55" s="57">
        <v>0</v>
      </c>
      <c r="L55" s="15">
        <v>0</v>
      </c>
      <c r="M55" s="16">
        <v>0</v>
      </c>
      <c r="N55" s="17">
        <v>0</v>
      </c>
      <c r="O55" s="16">
        <v>0</v>
      </c>
      <c r="P55" s="17">
        <v>0</v>
      </c>
      <c r="Q55" s="15">
        <v>0</v>
      </c>
      <c r="R55" s="15">
        <v>0</v>
      </c>
      <c r="S55" s="15">
        <v>0</v>
      </c>
      <c r="T55" s="15">
        <v>0</v>
      </c>
      <c r="U55" s="140"/>
      <c r="V55" s="141"/>
      <c r="W55" s="141"/>
      <c r="X55" s="141"/>
      <c r="Y55" s="141"/>
      <c r="Z55" s="141"/>
      <c r="AA55" s="142"/>
    </row>
    <row r="56" spans="1:27" ht="13.5" customHeight="1" x14ac:dyDescent="0.2">
      <c r="A56" s="34"/>
      <c r="B56" s="33" t="s">
        <v>46</v>
      </c>
      <c r="C56" s="27" t="str">
        <f t="shared" si="3"/>
        <v>(5015) TUITION REIMBURSEMENT</v>
      </c>
      <c r="D56" s="28"/>
      <c r="E56" s="29"/>
      <c r="F56" s="43"/>
      <c r="G56" s="43"/>
      <c r="H56" s="44"/>
      <c r="I56" s="44"/>
      <c r="J56" s="75"/>
      <c r="K56" s="56"/>
      <c r="L56" s="14"/>
      <c r="M56" s="3"/>
      <c r="N56" s="13"/>
      <c r="O56" s="3"/>
      <c r="P56" s="13"/>
      <c r="Q56" s="14"/>
      <c r="R56" s="14"/>
      <c r="S56" s="14"/>
      <c r="T56" s="14"/>
      <c r="U56" s="140"/>
      <c r="V56" s="141"/>
      <c r="W56" s="141"/>
      <c r="X56" s="141"/>
      <c r="Y56" s="141"/>
      <c r="Z56" s="141"/>
      <c r="AA56" s="142"/>
    </row>
    <row r="57" spans="1:27" ht="13.5" customHeight="1" x14ac:dyDescent="0.2">
      <c r="A57" s="34"/>
      <c r="B57" s="33" t="s">
        <v>47</v>
      </c>
      <c r="C57" s="27" t="str">
        <f t="shared" si="3"/>
        <v>(5016) PROFESSIONAL MEMBERSHIPS</v>
      </c>
      <c r="D57" s="28">
        <v>325</v>
      </c>
      <c r="E57" s="29"/>
      <c r="F57" s="43">
        <v>1000</v>
      </c>
      <c r="G57" s="43">
        <v>325</v>
      </c>
      <c r="H57" s="44">
        <v>1000</v>
      </c>
      <c r="I57" s="44">
        <v>0</v>
      </c>
      <c r="J57" s="107">
        <v>325</v>
      </c>
      <c r="K57" s="56"/>
      <c r="L57" s="14"/>
      <c r="M57" s="3">
        <v>250</v>
      </c>
      <c r="N57" s="13"/>
      <c r="O57" s="3"/>
      <c r="P57" s="13">
        <v>250</v>
      </c>
      <c r="Q57" s="14"/>
      <c r="R57" s="14"/>
      <c r="S57" s="14">
        <v>250</v>
      </c>
      <c r="T57" s="14"/>
      <c r="U57" s="146" t="s">
        <v>201</v>
      </c>
      <c r="V57" s="147"/>
      <c r="W57" s="147"/>
      <c r="X57" s="147"/>
      <c r="Y57" s="147"/>
      <c r="Z57" s="147"/>
      <c r="AA57" s="148"/>
    </row>
    <row r="58" spans="1:27" ht="13.5" customHeight="1" x14ac:dyDescent="0.2">
      <c r="A58" s="34"/>
      <c r="B58" s="33" t="s">
        <v>48</v>
      </c>
      <c r="C58" s="27" t="str">
        <f t="shared" si="3"/>
        <v>(5019) HEALTH INSURANCE</v>
      </c>
      <c r="D58" s="28"/>
      <c r="E58" s="29"/>
      <c r="F58" s="43">
        <v>0</v>
      </c>
      <c r="G58" s="43"/>
      <c r="H58" s="44">
        <v>0</v>
      </c>
      <c r="I58" s="44"/>
      <c r="J58" s="75"/>
      <c r="K58" s="57">
        <v>0</v>
      </c>
      <c r="L58" s="15">
        <v>0</v>
      </c>
      <c r="M58" s="16">
        <v>0</v>
      </c>
      <c r="N58" s="17">
        <v>0</v>
      </c>
      <c r="O58" s="16">
        <v>0</v>
      </c>
      <c r="P58" s="17">
        <v>0</v>
      </c>
      <c r="Q58" s="15">
        <v>0</v>
      </c>
      <c r="R58" s="15">
        <v>0</v>
      </c>
      <c r="S58" s="15">
        <v>0</v>
      </c>
      <c r="T58" s="15">
        <v>0</v>
      </c>
      <c r="U58" s="140"/>
      <c r="V58" s="141"/>
      <c r="W58" s="141"/>
      <c r="X58" s="141"/>
      <c r="Y58" s="141"/>
      <c r="Z58" s="141"/>
      <c r="AA58" s="142"/>
    </row>
    <row r="59" spans="1:27" ht="13.5" customHeight="1" x14ac:dyDescent="0.2">
      <c r="A59" s="34"/>
      <c r="B59" s="33" t="s">
        <v>49</v>
      </c>
      <c r="C59" s="27" t="str">
        <f t="shared" si="3"/>
        <v>(5020) FICA/EMPLOYER CONTRIBUTION</v>
      </c>
      <c r="D59" s="28"/>
      <c r="E59" s="29"/>
      <c r="F59" s="43">
        <v>0</v>
      </c>
      <c r="G59" s="43"/>
      <c r="H59" s="44">
        <v>0</v>
      </c>
      <c r="I59" s="44"/>
      <c r="J59" s="75"/>
      <c r="K59" s="57">
        <v>0</v>
      </c>
      <c r="L59" s="15">
        <v>0</v>
      </c>
      <c r="M59" s="16">
        <v>0</v>
      </c>
      <c r="N59" s="17">
        <v>0</v>
      </c>
      <c r="O59" s="16">
        <v>0</v>
      </c>
      <c r="P59" s="17">
        <v>0</v>
      </c>
      <c r="Q59" s="15">
        <v>0</v>
      </c>
      <c r="R59" s="15">
        <v>0</v>
      </c>
      <c r="S59" s="15">
        <v>0</v>
      </c>
      <c r="T59" s="15">
        <v>0</v>
      </c>
      <c r="U59" s="140"/>
      <c r="V59" s="141"/>
      <c r="W59" s="141"/>
      <c r="X59" s="141"/>
      <c r="Y59" s="141"/>
      <c r="Z59" s="141"/>
      <c r="AA59" s="142"/>
    </row>
    <row r="60" spans="1:27" ht="13.5" customHeight="1" x14ac:dyDescent="0.2">
      <c r="A60" s="34"/>
      <c r="B60" s="33" t="s">
        <v>50</v>
      </c>
      <c r="C60" s="27" t="str">
        <f t="shared" si="3"/>
        <v>(5021) UNEMPLOYMENT COMPENSATION TAX</v>
      </c>
      <c r="D60" s="28"/>
      <c r="E60" s="29"/>
      <c r="F60" s="43">
        <v>0</v>
      </c>
      <c r="G60" s="43"/>
      <c r="H60" s="44">
        <v>0</v>
      </c>
      <c r="I60" s="44"/>
      <c r="J60" s="75"/>
      <c r="K60" s="57">
        <v>0</v>
      </c>
      <c r="L60" s="15">
        <v>0</v>
      </c>
      <c r="M60" s="16">
        <v>0</v>
      </c>
      <c r="N60" s="17">
        <v>0</v>
      </c>
      <c r="O60" s="16">
        <v>0</v>
      </c>
      <c r="P60" s="17">
        <v>0</v>
      </c>
      <c r="Q60" s="15">
        <v>0</v>
      </c>
      <c r="R60" s="15">
        <v>0</v>
      </c>
      <c r="S60" s="15">
        <v>0</v>
      </c>
      <c r="T60" s="15">
        <v>0</v>
      </c>
      <c r="U60" s="140"/>
      <c r="V60" s="141"/>
      <c r="W60" s="141"/>
      <c r="X60" s="141"/>
      <c r="Y60" s="141"/>
      <c r="Z60" s="141"/>
      <c r="AA60" s="142"/>
    </row>
    <row r="61" spans="1:27" ht="13.5" customHeight="1" x14ac:dyDescent="0.2">
      <c r="A61" s="34"/>
      <c r="B61" s="33" t="s">
        <v>51</v>
      </c>
      <c r="C61" s="27" t="str">
        <f t="shared" si="3"/>
        <v>(5032) RELOCATION EXPENSE</v>
      </c>
      <c r="D61" s="28"/>
      <c r="E61" s="29"/>
      <c r="F61" s="43"/>
      <c r="G61" s="43"/>
      <c r="H61" s="44"/>
      <c r="I61" s="44"/>
      <c r="J61" s="74"/>
      <c r="K61" s="56"/>
      <c r="L61" s="14"/>
      <c r="M61" s="3"/>
      <c r="N61" s="13"/>
      <c r="O61" s="3"/>
      <c r="P61" s="13"/>
      <c r="Q61" s="14"/>
      <c r="R61" s="14"/>
      <c r="S61" s="14"/>
      <c r="T61" s="14"/>
      <c r="U61" s="140"/>
      <c r="V61" s="141"/>
      <c r="W61" s="141"/>
      <c r="X61" s="141"/>
      <c r="Y61" s="141"/>
      <c r="Z61" s="141"/>
      <c r="AA61" s="142"/>
    </row>
    <row r="62" spans="1:27" ht="13.5" customHeight="1" x14ac:dyDescent="0.2">
      <c r="A62" s="34"/>
      <c r="B62" s="33" t="s">
        <v>52</v>
      </c>
      <c r="C62" s="27" t="str">
        <f t="shared" si="3"/>
        <v>(5040) POST RETIREMENT BENEFITS</v>
      </c>
      <c r="D62" s="28"/>
      <c r="E62" s="29"/>
      <c r="F62" s="43"/>
      <c r="G62" s="43"/>
      <c r="H62" s="44"/>
      <c r="I62" s="44"/>
      <c r="J62" s="74"/>
      <c r="K62" s="56"/>
      <c r="L62" s="14"/>
      <c r="M62" s="3"/>
      <c r="N62" s="13"/>
      <c r="O62" s="3"/>
      <c r="P62" s="13"/>
      <c r="Q62" s="14"/>
      <c r="R62" s="14"/>
      <c r="S62" s="14"/>
      <c r="T62" s="14"/>
      <c r="U62" s="140"/>
      <c r="V62" s="141"/>
      <c r="W62" s="141"/>
      <c r="X62" s="141"/>
      <c r="Y62" s="141"/>
      <c r="Z62" s="141"/>
      <c r="AA62" s="142"/>
    </row>
    <row r="63" spans="1:27" ht="13.5" customHeight="1" x14ac:dyDescent="0.2">
      <c r="A63" s="34"/>
      <c r="B63" s="33" t="s">
        <v>53</v>
      </c>
      <c r="C63" s="27" t="str">
        <f t="shared" si="3"/>
        <v>(5041) BLUE CROSS REFUND</v>
      </c>
      <c r="D63" s="28"/>
      <c r="E63" s="29"/>
      <c r="F63" s="43"/>
      <c r="G63" s="43"/>
      <c r="H63" s="44"/>
      <c r="I63" s="44"/>
      <c r="J63" s="74"/>
      <c r="K63" s="56"/>
      <c r="L63" s="14"/>
      <c r="M63" s="3"/>
      <c r="N63" s="13"/>
      <c r="O63" s="3"/>
      <c r="P63" s="13"/>
      <c r="Q63" s="14"/>
      <c r="R63" s="14"/>
      <c r="S63" s="14"/>
      <c r="T63" s="14"/>
      <c r="U63" s="140"/>
      <c r="V63" s="141"/>
      <c r="W63" s="141"/>
      <c r="X63" s="141"/>
      <c r="Y63" s="141"/>
      <c r="Z63" s="141"/>
      <c r="AA63" s="142"/>
    </row>
    <row r="64" spans="1:27" ht="13.5" customHeight="1" x14ac:dyDescent="0.2">
      <c r="A64" s="81"/>
      <c r="B64" s="82" t="s">
        <v>54</v>
      </c>
      <c r="C64" s="83" t="str">
        <f t="shared" si="3"/>
        <v>(5100) TEMPORARY EMPLOYEES/OUTSIDE</v>
      </c>
      <c r="D64" s="84"/>
      <c r="E64" s="85"/>
      <c r="F64" s="86"/>
      <c r="G64" s="86"/>
      <c r="H64" s="87"/>
      <c r="I64" s="87"/>
      <c r="J64" s="88"/>
      <c r="K64" s="56"/>
      <c r="L64" s="14"/>
      <c r="M64" s="3"/>
      <c r="N64" s="13"/>
      <c r="O64" s="3"/>
      <c r="P64" s="13"/>
      <c r="Q64" s="14"/>
      <c r="R64" s="14"/>
      <c r="S64" s="14"/>
      <c r="T64" s="14"/>
      <c r="U64" s="143"/>
      <c r="V64" s="144"/>
      <c r="W64" s="144"/>
      <c r="X64" s="144"/>
      <c r="Y64" s="144"/>
      <c r="Z64" s="144"/>
      <c r="AA64" s="145"/>
    </row>
    <row r="65" spans="1:27" ht="25.2" customHeight="1" x14ac:dyDescent="0.2">
      <c r="A65" s="34"/>
      <c r="B65" s="33" t="s">
        <v>55</v>
      </c>
      <c r="C65" s="27" t="str">
        <f t="shared" si="3"/>
        <v>(5110) PROFESSIONAL SERVICES</v>
      </c>
      <c r="D65" s="28">
        <v>36888</v>
      </c>
      <c r="E65" s="28">
        <v>125</v>
      </c>
      <c r="F65" s="43">
        <v>22000</v>
      </c>
      <c r="G65" s="43">
        <v>531</v>
      </c>
      <c r="H65" s="44">
        <v>4750</v>
      </c>
      <c r="I65" s="44">
        <v>125</v>
      </c>
      <c r="J65" s="106">
        <v>2000</v>
      </c>
      <c r="K65" s="89">
        <v>250</v>
      </c>
      <c r="L65" s="27">
        <v>1500</v>
      </c>
      <c r="M65" s="27">
        <v>1000</v>
      </c>
      <c r="N65" s="27"/>
      <c r="O65" s="27">
        <v>875</v>
      </c>
      <c r="P65" s="27">
        <v>250</v>
      </c>
      <c r="Q65" s="27"/>
      <c r="R65" s="27"/>
      <c r="S65" s="27"/>
      <c r="T65" s="27">
        <v>875</v>
      </c>
      <c r="U65" s="137" t="s">
        <v>202</v>
      </c>
      <c r="V65" s="138"/>
      <c r="W65" s="138"/>
      <c r="X65" s="138"/>
      <c r="Y65" s="138"/>
      <c r="Z65" s="138"/>
      <c r="AA65" s="139"/>
    </row>
    <row r="66" spans="1:27" ht="13.5" customHeight="1" x14ac:dyDescent="0.2">
      <c r="A66" s="34"/>
      <c r="B66" s="33" t="s">
        <v>56</v>
      </c>
      <c r="C66" s="27" t="str">
        <f t="shared" si="3"/>
        <v>(5120) LEGAL FEES</v>
      </c>
      <c r="D66" s="28"/>
      <c r="E66" s="29"/>
      <c r="F66" s="43"/>
      <c r="G66" s="43"/>
      <c r="H66" s="44"/>
      <c r="I66" s="44"/>
      <c r="J66" s="74"/>
      <c r="K66" s="53"/>
      <c r="L66" s="30"/>
      <c r="M66" s="27"/>
      <c r="N66" s="30"/>
      <c r="O66" s="27"/>
      <c r="P66" s="30"/>
      <c r="Q66" s="30"/>
      <c r="R66" s="30"/>
      <c r="S66" s="30"/>
      <c r="T66" s="30"/>
      <c r="U66" s="116"/>
      <c r="V66" s="117"/>
      <c r="W66" s="117"/>
      <c r="X66" s="117"/>
      <c r="Y66" s="117"/>
      <c r="Z66" s="117"/>
      <c r="AA66" s="118"/>
    </row>
    <row r="67" spans="1:27" ht="13.5" customHeight="1" x14ac:dyDescent="0.2">
      <c r="A67" s="34"/>
      <c r="B67" s="33" t="s">
        <v>57</v>
      </c>
      <c r="C67" s="27" t="str">
        <f t="shared" si="3"/>
        <v>(5121) AUDIT/TAX FEES</v>
      </c>
      <c r="D67" s="28"/>
      <c r="E67" s="29"/>
      <c r="F67" s="43"/>
      <c r="G67" s="43"/>
      <c r="H67" s="44"/>
      <c r="I67" s="44"/>
      <c r="J67" s="74"/>
      <c r="K67" s="53"/>
      <c r="L67" s="30"/>
      <c r="M67" s="27"/>
      <c r="N67" s="30"/>
      <c r="O67" s="27"/>
      <c r="P67" s="30"/>
      <c r="Q67" s="30"/>
      <c r="R67" s="30"/>
      <c r="S67" s="30"/>
      <c r="T67" s="30"/>
      <c r="U67" s="116"/>
      <c r="V67" s="117"/>
      <c r="W67" s="117"/>
      <c r="X67" s="117"/>
      <c r="Y67" s="117"/>
      <c r="Z67" s="117"/>
      <c r="AA67" s="118"/>
    </row>
    <row r="68" spans="1:27" ht="22.8" customHeight="1" x14ac:dyDescent="0.2">
      <c r="A68" s="34"/>
      <c r="B68" s="33" t="s">
        <v>58</v>
      </c>
      <c r="C68" s="27" t="str">
        <f t="shared" si="3"/>
        <v>(5122) BANK S/C</v>
      </c>
      <c r="D68" s="28">
        <v>16954.740000000002</v>
      </c>
      <c r="E68" s="28">
        <v>5140.72</v>
      </c>
      <c r="F68" s="43">
        <v>24217</v>
      </c>
      <c r="G68" s="43">
        <v>10052</v>
      </c>
      <c r="H68" s="44">
        <v>25992</v>
      </c>
      <c r="I68" s="44">
        <v>4535</v>
      </c>
      <c r="J68" s="107">
        <v>18000</v>
      </c>
      <c r="K68" s="89">
        <v>1775.3333333333301</v>
      </c>
      <c r="L68" s="27">
        <v>4753.3333333333303</v>
      </c>
      <c r="M68" s="89">
        <v>1775.3333333333301</v>
      </c>
      <c r="N68" s="27">
        <v>1775.3333333333301</v>
      </c>
      <c r="O68" s="27">
        <v>1775.3333333333301</v>
      </c>
      <c r="P68" s="27">
        <v>1775.3333333333301</v>
      </c>
      <c r="Q68" s="27">
        <v>1775.3333333333301</v>
      </c>
      <c r="R68" s="27">
        <v>3485.3333333333298</v>
      </c>
      <c r="S68" s="27">
        <v>1775.3333333333301</v>
      </c>
      <c r="T68" s="27">
        <v>1775.3333333333301</v>
      </c>
      <c r="U68" s="122" t="s">
        <v>203</v>
      </c>
      <c r="V68" s="123"/>
      <c r="W68" s="123"/>
      <c r="X68" s="123"/>
      <c r="Y68" s="123"/>
      <c r="Z68" s="123"/>
      <c r="AA68" s="124"/>
    </row>
    <row r="69" spans="1:27" ht="13.5" customHeight="1" x14ac:dyDescent="0.2">
      <c r="A69" s="34"/>
      <c r="B69" s="33" t="s">
        <v>59</v>
      </c>
      <c r="C69" s="27" t="str">
        <f t="shared" si="3"/>
        <v>(5130) LOBBYING / CONSULTING</v>
      </c>
      <c r="D69" s="28"/>
      <c r="E69" s="29"/>
      <c r="F69" s="43"/>
      <c r="G69" s="43"/>
      <c r="H69" s="44"/>
      <c r="I69" s="44"/>
      <c r="J69" s="74"/>
      <c r="K69" s="53"/>
      <c r="L69" s="30"/>
      <c r="M69" s="53"/>
      <c r="N69" s="30"/>
      <c r="O69" s="27"/>
      <c r="P69" s="30"/>
      <c r="Q69" s="27"/>
      <c r="R69" s="30"/>
      <c r="S69" s="30"/>
      <c r="T69" s="30"/>
      <c r="U69" s="125"/>
      <c r="V69" s="126"/>
      <c r="W69" s="126"/>
      <c r="X69" s="126"/>
      <c r="Y69" s="126"/>
      <c r="Z69" s="126"/>
      <c r="AA69" s="127"/>
    </row>
    <row r="70" spans="1:27" ht="13.5" customHeight="1" x14ac:dyDescent="0.2">
      <c r="A70" s="34"/>
      <c r="B70" s="33" t="s">
        <v>60</v>
      </c>
      <c r="C70" s="27" t="str">
        <f t="shared" si="3"/>
        <v>(5140) EQUIP/FURN REPAIRS</v>
      </c>
      <c r="D70" s="28"/>
      <c r="E70" s="29"/>
      <c r="F70" s="43"/>
      <c r="G70" s="43"/>
      <c r="H70" s="44"/>
      <c r="I70" s="44"/>
      <c r="J70" s="74"/>
      <c r="K70" s="53"/>
      <c r="L70" s="30"/>
      <c r="M70" s="53"/>
      <c r="N70" s="30"/>
      <c r="O70" s="27"/>
      <c r="P70" s="30"/>
      <c r="Q70" s="27"/>
      <c r="R70" s="30"/>
      <c r="S70" s="30"/>
      <c r="T70" s="30"/>
      <c r="U70" s="125"/>
      <c r="V70" s="126"/>
      <c r="W70" s="126"/>
      <c r="X70" s="126"/>
      <c r="Y70" s="126"/>
      <c r="Z70" s="126"/>
      <c r="AA70" s="127"/>
    </row>
    <row r="71" spans="1:27" ht="13.5" customHeight="1" x14ac:dyDescent="0.2">
      <c r="A71" s="34"/>
      <c r="B71" s="33" t="s">
        <v>61</v>
      </c>
      <c r="C71" s="27" t="str">
        <f t="shared" si="3"/>
        <v>(5141) MAINTENANCE AGREEMENTS</v>
      </c>
      <c r="D71" s="28"/>
      <c r="E71" s="29"/>
      <c r="F71" s="43"/>
      <c r="G71" s="43"/>
      <c r="H71" s="44"/>
      <c r="I71" s="44"/>
      <c r="J71" s="74"/>
      <c r="K71" s="53"/>
      <c r="L71" s="30"/>
      <c r="M71" s="53"/>
      <c r="N71" s="30"/>
      <c r="O71" s="27"/>
      <c r="P71" s="30"/>
      <c r="Q71" s="27"/>
      <c r="R71" s="30"/>
      <c r="S71" s="30"/>
      <c r="T71" s="30"/>
      <c r="U71" s="125"/>
      <c r="V71" s="126"/>
      <c r="W71" s="126"/>
      <c r="X71" s="126"/>
      <c r="Y71" s="126"/>
      <c r="Z71" s="126"/>
      <c r="AA71" s="127"/>
    </row>
    <row r="72" spans="1:27" ht="13.5" customHeight="1" x14ac:dyDescent="0.2">
      <c r="A72" s="34"/>
      <c r="B72" s="33" t="s">
        <v>62</v>
      </c>
      <c r="C72" s="27" t="str">
        <f t="shared" si="3"/>
        <v>(5150) MESSENGER SERVICE</v>
      </c>
      <c r="D72" s="28"/>
      <c r="E72" s="29"/>
      <c r="F72" s="43"/>
      <c r="G72" s="43"/>
      <c r="H72" s="44"/>
      <c r="I72" s="44"/>
      <c r="J72" s="74"/>
      <c r="K72" s="53"/>
      <c r="L72" s="30"/>
      <c r="M72" s="53"/>
      <c r="N72" s="30"/>
      <c r="O72" s="27"/>
      <c r="P72" s="30"/>
      <c r="Q72" s="27"/>
      <c r="R72" s="30"/>
      <c r="S72" s="30"/>
      <c r="T72" s="30"/>
      <c r="U72" s="125"/>
      <c r="V72" s="126"/>
      <c r="W72" s="126"/>
      <c r="X72" s="126"/>
      <c r="Y72" s="126"/>
      <c r="Z72" s="126"/>
      <c r="AA72" s="127"/>
    </row>
    <row r="73" spans="1:27" ht="13.5" customHeight="1" x14ac:dyDescent="0.2">
      <c r="A73" s="34"/>
      <c r="B73" s="33" t="s">
        <v>63</v>
      </c>
      <c r="C73" s="27" t="str">
        <f t="shared" si="3"/>
        <v>(5151) DUPLICATION/OUTSIDE</v>
      </c>
      <c r="D73" s="28"/>
      <c r="E73" s="29"/>
      <c r="F73" s="43">
        <v>400</v>
      </c>
      <c r="G73" s="43">
        <v>0</v>
      </c>
      <c r="H73" s="44">
        <v>400</v>
      </c>
      <c r="I73" s="44">
        <v>0</v>
      </c>
      <c r="J73" s="74">
        <v>400</v>
      </c>
      <c r="K73" s="53">
        <v>0</v>
      </c>
      <c r="L73" s="30">
        <v>0</v>
      </c>
      <c r="M73" s="53">
        <v>100</v>
      </c>
      <c r="N73" s="30">
        <v>0</v>
      </c>
      <c r="O73" s="27">
        <v>0</v>
      </c>
      <c r="P73" s="30">
        <v>100</v>
      </c>
      <c r="Q73" s="27">
        <v>0</v>
      </c>
      <c r="R73" s="30">
        <v>0</v>
      </c>
      <c r="S73" s="30">
        <v>100</v>
      </c>
      <c r="T73" s="30">
        <v>0</v>
      </c>
      <c r="U73" s="131" t="s">
        <v>200</v>
      </c>
      <c r="V73" s="132"/>
      <c r="W73" s="132"/>
      <c r="X73" s="132"/>
      <c r="Y73" s="132"/>
      <c r="Z73" s="132"/>
      <c r="AA73" s="133"/>
    </row>
    <row r="74" spans="1:27" ht="24" customHeight="1" x14ac:dyDescent="0.2">
      <c r="A74" s="34"/>
      <c r="B74" s="33" t="s">
        <v>64</v>
      </c>
      <c r="C74" s="27" t="str">
        <f t="shared" si="3"/>
        <v>(5210) TRANSPORTATION</v>
      </c>
      <c r="D74" s="28">
        <v>688.42</v>
      </c>
      <c r="E74" s="28">
        <v>804.31</v>
      </c>
      <c r="F74" s="43">
        <v>4000</v>
      </c>
      <c r="G74" s="43">
        <v>1620</v>
      </c>
      <c r="H74" s="44">
        <v>10250</v>
      </c>
      <c r="I74" s="44">
        <v>560</v>
      </c>
      <c r="J74" s="75">
        <v>7450</v>
      </c>
      <c r="K74" s="89">
        <v>0</v>
      </c>
      <c r="L74" s="27">
        <v>2500</v>
      </c>
      <c r="M74" s="89">
        <v>0</v>
      </c>
      <c r="N74" s="27">
        <v>0</v>
      </c>
      <c r="O74" s="27">
        <v>1500</v>
      </c>
      <c r="P74" s="27">
        <v>0</v>
      </c>
      <c r="Q74" s="27">
        <v>1000</v>
      </c>
      <c r="R74" s="27">
        <v>2500</v>
      </c>
      <c r="S74" s="27">
        <v>0</v>
      </c>
      <c r="T74" s="27">
        <v>2750</v>
      </c>
      <c r="U74" s="122" t="s">
        <v>186</v>
      </c>
      <c r="V74" s="123"/>
      <c r="W74" s="123"/>
      <c r="X74" s="123"/>
      <c r="Y74" s="123"/>
      <c r="Z74" s="123"/>
      <c r="AA74" s="124"/>
    </row>
    <row r="75" spans="1:27" ht="25.2" customHeight="1" x14ac:dyDescent="0.2">
      <c r="A75" s="34"/>
      <c r="B75" s="33" t="s">
        <v>65</v>
      </c>
      <c r="C75" s="27" t="str">
        <f t="shared" si="3"/>
        <v>(5212) LODGING &amp; MEALS</v>
      </c>
      <c r="D75" s="28">
        <v>200</v>
      </c>
      <c r="E75" s="29"/>
      <c r="F75" s="43">
        <v>45650</v>
      </c>
      <c r="G75" s="43">
        <v>0</v>
      </c>
      <c r="H75" s="44">
        <v>6900</v>
      </c>
      <c r="I75" s="44">
        <v>1345</v>
      </c>
      <c r="J75" s="74">
        <v>4400</v>
      </c>
      <c r="K75" s="53"/>
      <c r="L75" s="30">
        <v>3250</v>
      </c>
      <c r="M75" s="53"/>
      <c r="N75" s="30"/>
      <c r="O75" s="27"/>
      <c r="P75" s="30"/>
      <c r="Q75" s="27">
        <v>1250</v>
      </c>
      <c r="R75" s="30">
        <v>1500</v>
      </c>
      <c r="S75" s="30"/>
      <c r="T75" s="30">
        <v>900</v>
      </c>
      <c r="U75" s="122" t="s">
        <v>187</v>
      </c>
      <c r="V75" s="123"/>
      <c r="W75" s="123"/>
      <c r="X75" s="123"/>
      <c r="Y75" s="123"/>
      <c r="Z75" s="123"/>
      <c r="AA75" s="124"/>
    </row>
    <row r="76" spans="1:27" ht="13.5" customHeight="1" x14ac:dyDescent="0.2">
      <c r="A76" s="34"/>
      <c r="B76" s="33" t="s">
        <v>66</v>
      </c>
      <c r="C76" s="27" t="str">
        <f t="shared" si="3"/>
        <v>(5214) ENTERTAINMENT</v>
      </c>
      <c r="D76" s="28"/>
      <c r="E76" s="29"/>
      <c r="F76" s="43">
        <v>0</v>
      </c>
      <c r="G76" s="43"/>
      <c r="H76" s="44"/>
      <c r="I76" s="44"/>
      <c r="J76" s="74"/>
      <c r="K76" s="53"/>
      <c r="L76" s="30"/>
      <c r="M76" s="53"/>
      <c r="N76" s="30"/>
      <c r="O76" s="27"/>
      <c r="P76" s="30"/>
      <c r="Q76" s="27"/>
      <c r="R76" s="30"/>
      <c r="S76" s="30"/>
      <c r="T76" s="30"/>
      <c r="U76" s="125"/>
      <c r="V76" s="126"/>
      <c r="W76" s="126"/>
      <c r="X76" s="126"/>
      <c r="Y76" s="126"/>
      <c r="Z76" s="126"/>
      <c r="AA76" s="127"/>
    </row>
    <row r="77" spans="1:27" ht="13.5" customHeight="1" x14ac:dyDescent="0.2">
      <c r="A77" s="34"/>
      <c r="B77" s="33" t="s">
        <v>67</v>
      </c>
      <c r="C77" s="27" t="str">
        <f t="shared" si="3"/>
        <v>(5216) BUSINESS MEETINGS</v>
      </c>
      <c r="D77" s="28"/>
      <c r="E77" s="29"/>
      <c r="F77" s="43"/>
      <c r="G77" s="43"/>
      <c r="H77" s="44"/>
      <c r="I77" s="44"/>
      <c r="J77" s="74">
        <v>2300</v>
      </c>
      <c r="K77" s="53"/>
      <c r="L77" s="30"/>
      <c r="M77" s="53"/>
      <c r="N77" s="30"/>
      <c r="O77" s="27"/>
      <c r="P77" s="30"/>
      <c r="Q77" s="27"/>
      <c r="R77" s="30"/>
      <c r="S77" s="30"/>
      <c r="T77" s="30"/>
      <c r="U77" s="131" t="s">
        <v>182</v>
      </c>
      <c r="V77" s="132"/>
      <c r="W77" s="132"/>
      <c r="X77" s="132"/>
      <c r="Y77" s="132"/>
      <c r="Z77" s="132"/>
      <c r="AA77" s="133"/>
    </row>
    <row r="78" spans="1:27" ht="13.5" customHeight="1" x14ac:dyDescent="0.2">
      <c r="A78" s="34"/>
      <c r="B78" s="33" t="s">
        <v>68</v>
      </c>
      <c r="C78" s="27" t="str">
        <f t="shared" ref="C78:C109" si="4">B78</f>
        <v>(5300) FACILITIES RENT</v>
      </c>
      <c r="D78" s="28"/>
      <c r="E78" s="29"/>
      <c r="F78" s="43"/>
      <c r="G78" s="43"/>
      <c r="H78" s="44"/>
      <c r="I78" s="44"/>
      <c r="J78" s="74"/>
      <c r="K78" s="53"/>
      <c r="L78" s="30"/>
      <c r="M78" s="53"/>
      <c r="N78" s="30"/>
      <c r="O78" s="27"/>
      <c r="P78" s="30"/>
      <c r="Q78" s="27"/>
      <c r="R78" s="30"/>
      <c r="S78" s="30"/>
      <c r="T78" s="30"/>
      <c r="U78" s="125"/>
      <c r="V78" s="126"/>
      <c r="W78" s="126"/>
      <c r="X78" s="126"/>
      <c r="Y78" s="126"/>
      <c r="Z78" s="126"/>
      <c r="AA78" s="127"/>
    </row>
    <row r="79" spans="1:27" ht="16.8" customHeight="1" x14ac:dyDescent="0.2">
      <c r="A79" s="34"/>
      <c r="B79" s="33" t="s">
        <v>69</v>
      </c>
      <c r="C79" s="27" t="str">
        <f t="shared" si="4"/>
        <v>(5301) CONFERENCE EQUIPMENT RENTAL</v>
      </c>
      <c r="D79" s="28"/>
      <c r="E79" s="29"/>
      <c r="F79" s="43">
        <v>2000</v>
      </c>
      <c r="G79" s="43">
        <v>0</v>
      </c>
      <c r="H79" s="44">
        <v>1500</v>
      </c>
      <c r="I79" s="44">
        <v>21312</v>
      </c>
      <c r="J79" s="74">
        <v>1000</v>
      </c>
      <c r="K79" s="53"/>
      <c r="L79" s="30">
        <v>500</v>
      </c>
      <c r="M79" s="53"/>
      <c r="N79" s="30"/>
      <c r="O79" s="27"/>
      <c r="P79" s="30"/>
      <c r="Q79" s="27">
        <v>500</v>
      </c>
      <c r="R79" s="30">
        <v>0</v>
      </c>
      <c r="S79" s="30"/>
      <c r="T79" s="30">
        <v>500</v>
      </c>
      <c r="U79" s="119"/>
      <c r="V79" s="120"/>
      <c r="W79" s="120"/>
      <c r="X79" s="120"/>
      <c r="Y79" s="120"/>
      <c r="Z79" s="120"/>
      <c r="AA79" s="121"/>
    </row>
    <row r="80" spans="1:27" ht="22.2" customHeight="1" x14ac:dyDescent="0.2">
      <c r="A80" s="34"/>
      <c r="B80" s="33" t="s">
        <v>70</v>
      </c>
      <c r="C80" s="27" t="str">
        <f t="shared" si="4"/>
        <v>(5302) MEAL FUNCTIONS</v>
      </c>
      <c r="D80" s="28"/>
      <c r="E80" s="29"/>
      <c r="F80" s="43">
        <v>4500</v>
      </c>
      <c r="G80" s="43">
        <v>4964</v>
      </c>
      <c r="H80" s="44">
        <v>53000</v>
      </c>
      <c r="I80" s="44">
        <v>55070</v>
      </c>
      <c r="J80" s="74">
        <v>66000</v>
      </c>
      <c r="K80" s="53"/>
      <c r="L80" s="30">
        <v>40500</v>
      </c>
      <c r="M80" s="53"/>
      <c r="N80" s="30"/>
      <c r="O80" s="27"/>
      <c r="P80" s="30"/>
      <c r="Q80" s="27"/>
      <c r="R80" s="30">
        <v>10000</v>
      </c>
      <c r="S80" s="30"/>
      <c r="T80" s="30">
        <v>2500</v>
      </c>
      <c r="U80" s="137" t="s">
        <v>190</v>
      </c>
      <c r="V80" s="138"/>
      <c r="W80" s="138"/>
      <c r="X80" s="138"/>
      <c r="Y80" s="138"/>
      <c r="Z80" s="138"/>
      <c r="AA80" s="139"/>
    </row>
    <row r="81" spans="1:27" ht="16.8" customHeight="1" x14ac:dyDescent="0.2">
      <c r="A81" s="34"/>
      <c r="B81" s="33" t="s">
        <v>71</v>
      </c>
      <c r="C81" s="27" t="str">
        <f t="shared" si="4"/>
        <v>(5303) EXHIBITS</v>
      </c>
      <c r="D81" s="28"/>
      <c r="E81" s="29"/>
      <c r="F81" s="43">
        <v>2000</v>
      </c>
      <c r="G81" s="43">
        <v>0</v>
      </c>
      <c r="H81" s="44">
        <v>2000</v>
      </c>
      <c r="I81" s="44">
        <v>0</v>
      </c>
      <c r="J81" s="75">
        <v>1500</v>
      </c>
      <c r="K81" s="53"/>
      <c r="L81" s="30">
        <v>1000</v>
      </c>
      <c r="M81" s="53"/>
      <c r="N81" s="30"/>
      <c r="O81" s="27"/>
      <c r="P81" s="30"/>
      <c r="Q81" s="27">
        <v>1000</v>
      </c>
      <c r="R81" s="30"/>
      <c r="S81" s="30"/>
      <c r="T81" s="30"/>
      <c r="U81" s="119" t="s">
        <v>188</v>
      </c>
      <c r="V81" s="120"/>
      <c r="W81" s="120"/>
      <c r="X81" s="120"/>
      <c r="Y81" s="120"/>
      <c r="Z81" s="120"/>
      <c r="AA81" s="121"/>
    </row>
    <row r="82" spans="1:27" ht="13.5" customHeight="1" x14ac:dyDescent="0.2">
      <c r="A82" s="34"/>
      <c r="B82" s="33" t="s">
        <v>72</v>
      </c>
      <c r="C82" s="27" t="str">
        <f t="shared" si="4"/>
        <v>(5304) SPEAKER/GUEST EXPENSE</v>
      </c>
      <c r="D82" s="28"/>
      <c r="E82" s="29"/>
      <c r="F82" s="43">
        <v>0</v>
      </c>
      <c r="G82" s="43"/>
      <c r="H82" s="44"/>
      <c r="I82" s="44"/>
      <c r="J82" s="74"/>
      <c r="K82" s="53"/>
      <c r="L82" s="30"/>
      <c r="M82" s="53"/>
      <c r="N82" s="30"/>
      <c r="O82" s="27"/>
      <c r="P82" s="30"/>
      <c r="Q82" s="27"/>
      <c r="R82" s="30"/>
      <c r="S82" s="30"/>
      <c r="T82" s="30"/>
      <c r="U82" s="116"/>
      <c r="V82" s="117"/>
      <c r="W82" s="117"/>
      <c r="X82" s="117"/>
      <c r="Y82" s="117"/>
      <c r="Z82" s="117"/>
      <c r="AA82" s="118"/>
    </row>
    <row r="83" spans="1:27" ht="19.2" customHeight="1" x14ac:dyDescent="0.2">
      <c r="A83" s="34"/>
      <c r="B83" s="33" t="s">
        <v>73</v>
      </c>
      <c r="C83" s="27" t="str">
        <f t="shared" si="4"/>
        <v>(5305) SPEAKER/GUEST HONORARIUM</v>
      </c>
      <c r="D83" s="28">
        <v>37200</v>
      </c>
      <c r="E83" s="29">
        <v>16900</v>
      </c>
      <c r="F83" s="43">
        <v>59500</v>
      </c>
      <c r="G83" s="43">
        <v>41875</v>
      </c>
      <c r="H83" s="44">
        <v>74000</v>
      </c>
      <c r="I83" s="44">
        <v>9300</v>
      </c>
      <c r="J83" s="105">
        <v>53000</v>
      </c>
      <c r="K83" s="53">
        <v>5250</v>
      </c>
      <c r="L83" s="30">
        <v>8000</v>
      </c>
      <c r="M83" s="53">
        <v>5250</v>
      </c>
      <c r="N83" s="30">
        <v>5250</v>
      </c>
      <c r="O83" s="27">
        <v>5250</v>
      </c>
      <c r="P83" s="30">
        <v>5250</v>
      </c>
      <c r="Q83" s="27">
        <v>5500</v>
      </c>
      <c r="R83" s="30">
        <v>10250</v>
      </c>
      <c r="S83" s="30">
        <v>5250</v>
      </c>
      <c r="T83" s="30">
        <v>8250</v>
      </c>
      <c r="U83" s="119" t="s">
        <v>184</v>
      </c>
      <c r="V83" s="120"/>
      <c r="W83" s="120"/>
      <c r="X83" s="120"/>
      <c r="Y83" s="120"/>
      <c r="Z83" s="120"/>
      <c r="AA83" s="121"/>
    </row>
    <row r="84" spans="1:27" ht="13.5" customHeight="1" x14ac:dyDescent="0.2">
      <c r="A84" s="34"/>
      <c r="B84" s="33" t="s">
        <v>74</v>
      </c>
      <c r="C84" s="27" t="str">
        <f t="shared" si="4"/>
        <v>(5306) AWARDS</v>
      </c>
      <c r="D84" s="28">
        <v>3000</v>
      </c>
      <c r="E84" s="29">
        <v>3000</v>
      </c>
      <c r="F84" s="43">
        <v>23400</v>
      </c>
      <c r="G84" s="43">
        <v>6000</v>
      </c>
      <c r="H84" s="44">
        <v>12300</v>
      </c>
      <c r="I84" s="44">
        <v>2000</v>
      </c>
      <c r="J84" s="74">
        <v>8300</v>
      </c>
      <c r="K84" s="53"/>
      <c r="L84" s="30"/>
      <c r="M84" s="53">
        <v>3000</v>
      </c>
      <c r="N84" s="30"/>
      <c r="O84" s="27"/>
      <c r="P84" s="30">
        <v>3000</v>
      </c>
      <c r="Q84" s="27"/>
      <c r="R84" s="30"/>
      <c r="S84" s="30"/>
      <c r="T84" s="30">
        <v>3300</v>
      </c>
      <c r="U84" s="119" t="s">
        <v>183</v>
      </c>
      <c r="V84" s="120"/>
      <c r="W84" s="120"/>
      <c r="X84" s="120"/>
      <c r="Y84" s="120"/>
      <c r="Z84" s="120"/>
      <c r="AA84" s="121"/>
    </row>
    <row r="85" spans="1:27" ht="13.5" customHeight="1" x14ac:dyDescent="0.2">
      <c r="A85" s="34"/>
      <c r="B85" s="33" t="s">
        <v>75</v>
      </c>
      <c r="C85" s="27" t="str">
        <f t="shared" si="4"/>
        <v>(5307) SECURITY SERVICES</v>
      </c>
      <c r="D85" s="28"/>
      <c r="E85" s="29"/>
      <c r="F85" s="43"/>
      <c r="G85" s="43"/>
      <c r="H85" s="44"/>
      <c r="I85" s="44"/>
      <c r="J85" s="74"/>
      <c r="K85" s="53"/>
      <c r="L85" s="30"/>
      <c r="M85" s="53"/>
      <c r="N85" s="30"/>
      <c r="O85" s="27"/>
      <c r="P85" s="30"/>
      <c r="Q85" s="27"/>
      <c r="R85" s="30"/>
      <c r="S85" s="30"/>
      <c r="T85" s="30"/>
      <c r="U85" s="116"/>
      <c r="V85" s="117"/>
      <c r="W85" s="117"/>
      <c r="X85" s="117"/>
      <c r="Y85" s="117"/>
      <c r="Z85" s="117"/>
      <c r="AA85" s="118"/>
    </row>
    <row r="86" spans="1:27" ht="13.5" customHeight="1" x14ac:dyDescent="0.2">
      <c r="A86" s="34"/>
      <c r="B86" s="33" t="s">
        <v>76</v>
      </c>
      <c r="C86" s="27" t="str">
        <f t="shared" si="4"/>
        <v>(5308) SPECIAL TRANSPORTATION</v>
      </c>
      <c r="D86" s="28"/>
      <c r="E86" s="29"/>
      <c r="F86" s="43">
        <v>2000</v>
      </c>
      <c r="G86" s="43">
        <v>1607</v>
      </c>
      <c r="H86" s="44">
        <v>2000</v>
      </c>
      <c r="I86" s="44">
        <v>2336</v>
      </c>
      <c r="J86" s="74">
        <v>2000</v>
      </c>
      <c r="K86" s="53"/>
      <c r="L86" s="30"/>
      <c r="M86" s="53"/>
      <c r="N86" s="30"/>
      <c r="O86" s="27"/>
      <c r="P86" s="30"/>
      <c r="Q86" s="27"/>
      <c r="R86" s="30">
        <v>0</v>
      </c>
      <c r="S86" s="30"/>
      <c r="T86" s="30">
        <v>2000</v>
      </c>
      <c r="U86" s="119" t="s">
        <v>189</v>
      </c>
      <c r="V86" s="120"/>
      <c r="W86" s="120"/>
      <c r="X86" s="120"/>
      <c r="Y86" s="120"/>
      <c r="Z86" s="120"/>
      <c r="AA86" s="121"/>
    </row>
    <row r="87" spans="1:27" ht="15.6" customHeight="1" x14ac:dyDescent="0.2">
      <c r="A87" s="34"/>
      <c r="B87" s="33" t="s">
        <v>77</v>
      </c>
      <c r="C87" s="27" t="str">
        <f t="shared" si="4"/>
        <v>(5309) AUDIO/VISUAL EQUIPMENT RENTAL &amp; LABOR</v>
      </c>
      <c r="D87" s="28"/>
      <c r="E87" s="29"/>
      <c r="F87" s="43">
        <v>4000</v>
      </c>
      <c r="G87" s="43">
        <v>1968</v>
      </c>
      <c r="H87" s="44">
        <v>20000</v>
      </c>
      <c r="I87" s="44">
        <v>0</v>
      </c>
      <c r="J87" s="74">
        <v>24000</v>
      </c>
      <c r="K87" s="53"/>
      <c r="L87" s="30">
        <v>12500</v>
      </c>
      <c r="M87" s="53"/>
      <c r="N87" s="30"/>
      <c r="O87" s="27"/>
      <c r="P87" s="30"/>
      <c r="Q87" s="27"/>
      <c r="R87" s="30">
        <v>3500</v>
      </c>
      <c r="S87" s="30"/>
      <c r="T87" s="30">
        <v>4000</v>
      </c>
      <c r="U87" s="119" t="s">
        <v>191</v>
      </c>
      <c r="V87" s="120"/>
      <c r="W87" s="120"/>
      <c r="X87" s="120"/>
      <c r="Y87" s="120"/>
      <c r="Z87" s="120"/>
      <c r="AA87" s="121"/>
    </row>
    <row r="88" spans="1:27" ht="13.5" customHeight="1" x14ac:dyDescent="0.2">
      <c r="A88" s="34"/>
      <c r="B88" s="33" t="s">
        <v>78</v>
      </c>
      <c r="C88" s="27" t="str">
        <f t="shared" si="4"/>
        <v>(5310) COMPUTER RENTAL/INTERNET CONNECTIONS</v>
      </c>
      <c r="D88" s="28"/>
      <c r="E88" s="29"/>
      <c r="F88" s="43"/>
      <c r="G88" s="43"/>
      <c r="H88" s="44"/>
      <c r="I88" s="44"/>
      <c r="J88" s="74"/>
      <c r="K88" s="53"/>
      <c r="L88" s="30"/>
      <c r="M88" s="53"/>
      <c r="N88" s="30"/>
      <c r="O88" s="27"/>
      <c r="P88" s="30"/>
      <c r="Q88" s="27"/>
      <c r="R88" s="30"/>
      <c r="S88" s="30"/>
      <c r="T88" s="30"/>
      <c r="U88" s="116"/>
      <c r="V88" s="117"/>
      <c r="W88" s="117"/>
      <c r="X88" s="117"/>
      <c r="Y88" s="117"/>
      <c r="Z88" s="117"/>
      <c r="AA88" s="118"/>
    </row>
    <row r="89" spans="1:27" ht="13.5" customHeight="1" x14ac:dyDescent="0.2">
      <c r="A89" s="34"/>
      <c r="B89" s="33" t="s">
        <v>79</v>
      </c>
      <c r="C89" s="27" t="str">
        <f t="shared" si="4"/>
        <v>(5350) PROGRAM ALLOCATION</v>
      </c>
      <c r="D89" s="28">
        <v>2500</v>
      </c>
      <c r="E89" s="29"/>
      <c r="F89" s="43">
        <v>8000</v>
      </c>
      <c r="G89" s="43">
        <v>189</v>
      </c>
      <c r="H89" s="44">
        <v>0</v>
      </c>
      <c r="I89" s="44"/>
      <c r="J89" s="74"/>
      <c r="K89" s="53"/>
      <c r="L89" s="30"/>
      <c r="M89" s="53"/>
      <c r="N89" s="30"/>
      <c r="O89" s="27"/>
      <c r="P89" s="30"/>
      <c r="Q89" s="27"/>
      <c r="R89" s="30"/>
      <c r="S89" s="30"/>
      <c r="T89" s="30"/>
      <c r="U89" s="119" t="s">
        <v>170</v>
      </c>
      <c r="V89" s="120"/>
      <c r="W89" s="120"/>
      <c r="X89" s="120"/>
      <c r="Y89" s="120"/>
      <c r="Z89" s="120"/>
      <c r="AA89" s="121"/>
    </row>
    <row r="90" spans="1:27" ht="13.5" customHeight="1" x14ac:dyDescent="0.2">
      <c r="A90" s="34"/>
      <c r="B90" s="33" t="s">
        <v>80</v>
      </c>
      <c r="C90" s="27" t="str">
        <f t="shared" si="4"/>
        <v>(5400) EDITORIAL/PROOFREADING/OUTSIDE</v>
      </c>
      <c r="D90" s="28">
        <v>13350</v>
      </c>
      <c r="E90" s="29">
        <v>10750.04</v>
      </c>
      <c r="F90" s="43">
        <v>12500</v>
      </c>
      <c r="G90" s="43">
        <v>14140</v>
      </c>
      <c r="H90" s="44">
        <v>13410</v>
      </c>
      <c r="I90" s="44">
        <v>0</v>
      </c>
      <c r="J90" s="74">
        <v>12510</v>
      </c>
      <c r="K90" s="53">
        <v>429.16666666666703</v>
      </c>
      <c r="L90" s="30">
        <v>429.16666666666703</v>
      </c>
      <c r="M90" s="53">
        <v>2494.1666666666702</v>
      </c>
      <c r="N90" s="30">
        <v>429.16666666666703</v>
      </c>
      <c r="O90" s="27">
        <v>429.16666666666703</v>
      </c>
      <c r="P90" s="30">
        <v>2494.1666666666702</v>
      </c>
      <c r="Q90" s="27">
        <v>429.16666666666703</v>
      </c>
      <c r="R90" s="30">
        <v>429.16666666666703</v>
      </c>
      <c r="S90" s="30">
        <v>2494.1666666666702</v>
      </c>
      <c r="T90" s="30">
        <v>429.16666666666703</v>
      </c>
      <c r="U90" s="131" t="s">
        <v>175</v>
      </c>
      <c r="V90" s="132"/>
      <c r="W90" s="132"/>
      <c r="X90" s="132"/>
      <c r="Y90" s="132"/>
      <c r="Z90" s="132"/>
      <c r="AA90" s="133"/>
    </row>
    <row r="91" spans="1:27" ht="13.5" customHeight="1" x14ac:dyDescent="0.2">
      <c r="A91" s="34"/>
      <c r="B91" s="33" t="s">
        <v>81</v>
      </c>
      <c r="C91" s="27" t="str">
        <f t="shared" si="4"/>
        <v>(5401) TYPESETTING/COMPOSITION-OUTSD</v>
      </c>
      <c r="D91" s="28"/>
      <c r="E91" s="29"/>
      <c r="F91" s="43"/>
      <c r="G91" s="43"/>
      <c r="H91" s="44"/>
      <c r="I91" s="44"/>
      <c r="J91" s="74"/>
      <c r="K91" s="53"/>
      <c r="L91" s="30"/>
      <c r="M91" s="53"/>
      <c r="N91" s="30"/>
      <c r="O91" s="27"/>
      <c r="P91" s="30"/>
      <c r="Q91" s="27"/>
      <c r="R91" s="30"/>
      <c r="S91" s="30"/>
      <c r="T91" s="30"/>
      <c r="U91" s="116"/>
      <c r="V91" s="117"/>
      <c r="W91" s="117"/>
      <c r="X91" s="117"/>
      <c r="Y91" s="117"/>
      <c r="Z91" s="117"/>
      <c r="AA91" s="118"/>
    </row>
    <row r="92" spans="1:27" ht="13.5" customHeight="1" x14ac:dyDescent="0.2">
      <c r="A92" s="34"/>
      <c r="B92" s="33" t="s">
        <v>82</v>
      </c>
      <c r="C92" s="27" t="str">
        <f t="shared" si="4"/>
        <v>(5402) PRINTING-OUTSIDE</v>
      </c>
      <c r="D92" s="28">
        <v>1686.21</v>
      </c>
      <c r="E92" s="29">
        <v>49.08</v>
      </c>
      <c r="F92" s="43">
        <v>750</v>
      </c>
      <c r="G92" s="43">
        <v>1082</v>
      </c>
      <c r="H92" s="44">
        <v>2000</v>
      </c>
      <c r="I92" s="44">
        <v>995</v>
      </c>
      <c r="J92" s="105">
        <v>2000</v>
      </c>
      <c r="K92" s="53"/>
      <c r="L92" s="30">
        <v>2000</v>
      </c>
      <c r="M92" s="53"/>
      <c r="N92" s="30"/>
      <c r="O92" s="27"/>
      <c r="P92" s="30"/>
      <c r="Q92" s="27"/>
      <c r="R92" s="30"/>
      <c r="S92" s="30"/>
      <c r="T92" s="30"/>
      <c r="U92" s="119" t="s">
        <v>171</v>
      </c>
      <c r="V92" s="120"/>
      <c r="W92" s="120"/>
      <c r="X92" s="120"/>
      <c r="Y92" s="120"/>
      <c r="Z92" s="120"/>
      <c r="AA92" s="121"/>
    </row>
    <row r="93" spans="1:27" ht="13.5" customHeight="1" x14ac:dyDescent="0.2">
      <c r="A93" s="34"/>
      <c r="B93" s="33" t="s">
        <v>83</v>
      </c>
      <c r="C93" s="27" t="str">
        <f t="shared" si="4"/>
        <v>(5403) BINDING-OUTSIDE</v>
      </c>
      <c r="D93" s="28"/>
      <c r="E93" s="29"/>
      <c r="F93" s="43"/>
      <c r="G93" s="43"/>
      <c r="H93" s="44"/>
      <c r="I93" s="44"/>
      <c r="J93" s="74"/>
      <c r="K93" s="53"/>
      <c r="L93" s="30"/>
      <c r="M93" s="53"/>
      <c r="N93" s="30"/>
      <c r="O93" s="27"/>
      <c r="P93" s="30"/>
      <c r="Q93" s="27"/>
      <c r="R93" s="30"/>
      <c r="S93" s="30"/>
      <c r="T93" s="30"/>
      <c r="U93" s="116"/>
      <c r="V93" s="117"/>
      <c r="W93" s="117"/>
      <c r="X93" s="117"/>
      <c r="Y93" s="117"/>
      <c r="Z93" s="117"/>
      <c r="AA93" s="118"/>
    </row>
    <row r="94" spans="1:27" ht="13.5" customHeight="1" x14ac:dyDescent="0.2">
      <c r="A94" s="34"/>
      <c r="B94" s="33" t="s">
        <v>84</v>
      </c>
      <c r="C94" s="27" t="str">
        <f t="shared" si="4"/>
        <v>(5404) DESIGN SERVICE-OUTSIDE</v>
      </c>
      <c r="D94" s="28"/>
      <c r="E94" s="29"/>
      <c r="F94" s="43"/>
      <c r="G94" s="43">
        <v>454</v>
      </c>
      <c r="H94" s="44"/>
      <c r="I94" s="44"/>
      <c r="J94" s="74"/>
      <c r="K94" s="53"/>
      <c r="L94" s="30"/>
      <c r="M94" s="53"/>
      <c r="N94" s="30"/>
      <c r="O94" s="27"/>
      <c r="P94" s="30"/>
      <c r="Q94" s="27"/>
      <c r="R94" s="30"/>
      <c r="S94" s="30"/>
      <c r="T94" s="30"/>
      <c r="U94" s="116"/>
      <c r="V94" s="117"/>
      <c r="W94" s="117"/>
      <c r="X94" s="117"/>
      <c r="Y94" s="117"/>
      <c r="Z94" s="117"/>
      <c r="AA94" s="118"/>
    </row>
    <row r="95" spans="1:27" ht="13.5" customHeight="1" x14ac:dyDescent="0.2">
      <c r="A95" s="34"/>
      <c r="B95" s="33" t="s">
        <v>85</v>
      </c>
      <c r="C95" s="27" t="str">
        <f t="shared" si="4"/>
        <v>(5406) REVIEW SERVICE</v>
      </c>
      <c r="D95" s="28"/>
      <c r="E95" s="29"/>
      <c r="F95" s="43"/>
      <c r="G95" s="43"/>
      <c r="H95" s="44"/>
      <c r="I95" s="44"/>
      <c r="J95" s="74"/>
      <c r="K95" s="53"/>
      <c r="L95" s="30"/>
      <c r="M95" s="53"/>
      <c r="N95" s="30"/>
      <c r="O95" s="27"/>
      <c r="P95" s="30"/>
      <c r="Q95" s="27"/>
      <c r="R95" s="30"/>
      <c r="S95" s="30"/>
      <c r="T95" s="30"/>
      <c r="U95" s="116"/>
      <c r="V95" s="117"/>
      <c r="W95" s="117"/>
      <c r="X95" s="117"/>
      <c r="Y95" s="117"/>
      <c r="Z95" s="117"/>
      <c r="AA95" s="118"/>
    </row>
    <row r="96" spans="1:27" ht="13.5" customHeight="1" x14ac:dyDescent="0.2">
      <c r="A96" s="34"/>
      <c r="B96" s="33" t="s">
        <v>86</v>
      </c>
      <c r="C96" s="27" t="str">
        <f t="shared" si="4"/>
        <v>(5410) MAIL SERVICE-OUTSIDE</v>
      </c>
      <c r="D96" s="28"/>
      <c r="E96" s="29"/>
      <c r="F96" s="43"/>
      <c r="G96" s="43"/>
      <c r="H96" s="44"/>
      <c r="I96" s="44"/>
      <c r="J96" s="74"/>
      <c r="K96" s="53"/>
      <c r="L96" s="30"/>
      <c r="M96" s="53"/>
      <c r="N96" s="30"/>
      <c r="O96" s="27"/>
      <c r="P96" s="30"/>
      <c r="Q96" s="27"/>
      <c r="R96" s="30"/>
      <c r="S96" s="30"/>
      <c r="T96" s="30"/>
      <c r="U96" s="116"/>
      <c r="V96" s="117"/>
      <c r="W96" s="117"/>
      <c r="X96" s="117"/>
      <c r="Y96" s="117"/>
      <c r="Z96" s="117"/>
      <c r="AA96" s="118"/>
    </row>
    <row r="97" spans="1:27" ht="13.5" customHeight="1" x14ac:dyDescent="0.2">
      <c r="A97" s="34"/>
      <c r="B97" s="33" t="s">
        <v>87</v>
      </c>
      <c r="C97" s="27" t="str">
        <f t="shared" si="4"/>
        <v>(5411) ADVERTISING/SPACE</v>
      </c>
      <c r="D97" s="28"/>
      <c r="E97" s="29"/>
      <c r="F97" s="43">
        <v>180</v>
      </c>
      <c r="G97" s="43">
        <v>0</v>
      </c>
      <c r="H97" s="44"/>
      <c r="I97" s="44"/>
      <c r="J97" s="74"/>
      <c r="K97" s="53"/>
      <c r="L97" s="30"/>
      <c r="M97" s="53"/>
      <c r="N97" s="30"/>
      <c r="O97" s="27"/>
      <c r="P97" s="30"/>
      <c r="Q97" s="27"/>
      <c r="R97" s="30"/>
      <c r="S97" s="30"/>
      <c r="T97" s="30"/>
      <c r="U97" s="116"/>
      <c r="V97" s="117"/>
      <c r="W97" s="117"/>
      <c r="X97" s="117"/>
      <c r="Y97" s="117"/>
      <c r="Z97" s="117"/>
      <c r="AA97" s="118"/>
    </row>
    <row r="98" spans="1:27" ht="13.5" customHeight="1" x14ac:dyDescent="0.2">
      <c r="A98" s="34"/>
      <c r="B98" s="33" t="s">
        <v>88</v>
      </c>
      <c r="C98" s="27" t="str">
        <f t="shared" si="4"/>
        <v>(5412) ADVERTISING/DIRECT</v>
      </c>
      <c r="D98" s="28"/>
      <c r="E98" s="29"/>
      <c r="F98" s="43"/>
      <c r="G98" s="43"/>
      <c r="H98" s="44"/>
      <c r="I98" s="44"/>
      <c r="J98" s="74"/>
      <c r="K98" s="53"/>
      <c r="L98" s="30"/>
      <c r="M98" s="53"/>
      <c r="N98" s="30"/>
      <c r="O98" s="27"/>
      <c r="P98" s="30"/>
      <c r="Q98" s="27"/>
      <c r="R98" s="30"/>
      <c r="S98" s="30"/>
      <c r="T98" s="30"/>
      <c r="U98" s="116"/>
      <c r="V98" s="117"/>
      <c r="W98" s="117"/>
      <c r="X98" s="117"/>
      <c r="Y98" s="117"/>
      <c r="Z98" s="117"/>
      <c r="AA98" s="118"/>
    </row>
    <row r="99" spans="1:27" ht="13.5" customHeight="1" x14ac:dyDescent="0.2">
      <c r="A99" s="34"/>
      <c r="B99" s="33" t="s">
        <v>89</v>
      </c>
      <c r="C99" s="27" t="str">
        <f t="shared" si="4"/>
        <v>(5413) MAIL LIST RENTAL</v>
      </c>
      <c r="D99" s="28"/>
      <c r="E99" s="29"/>
      <c r="F99" s="43">
        <v>4000</v>
      </c>
      <c r="G99" s="43">
        <v>0</v>
      </c>
      <c r="H99" s="44">
        <v>500</v>
      </c>
      <c r="I99" s="44">
        <v>0</v>
      </c>
      <c r="J99" s="74">
        <v>500</v>
      </c>
      <c r="K99" s="53">
        <v>500</v>
      </c>
      <c r="L99" s="30"/>
      <c r="M99" s="53"/>
      <c r="N99" s="30"/>
      <c r="O99" s="27"/>
      <c r="P99" s="30"/>
      <c r="Q99" s="27"/>
      <c r="R99" s="30"/>
      <c r="S99" s="30"/>
      <c r="T99" s="30"/>
      <c r="U99" s="119" t="s">
        <v>171</v>
      </c>
      <c r="V99" s="120"/>
      <c r="W99" s="120"/>
      <c r="X99" s="120"/>
      <c r="Y99" s="120"/>
      <c r="Z99" s="120"/>
      <c r="AA99" s="121"/>
    </row>
    <row r="100" spans="1:27" ht="26.4" customHeight="1" x14ac:dyDescent="0.2">
      <c r="A100" s="34"/>
      <c r="B100" s="33" t="s">
        <v>90</v>
      </c>
      <c r="C100" s="27" t="str">
        <f t="shared" si="4"/>
        <v>(5414) SUPPLIES/PRODUCTION</v>
      </c>
      <c r="D100" s="28"/>
      <c r="E100" s="29"/>
      <c r="F100" s="43">
        <v>500</v>
      </c>
      <c r="G100" s="43">
        <v>0</v>
      </c>
      <c r="H100" s="44">
        <v>3000</v>
      </c>
      <c r="I100" s="44">
        <v>306</v>
      </c>
      <c r="J100" s="74">
        <v>1000</v>
      </c>
      <c r="K100" s="53">
        <v>0</v>
      </c>
      <c r="L100" s="30">
        <v>2500</v>
      </c>
      <c r="M100" s="53">
        <v>125</v>
      </c>
      <c r="N100" s="30">
        <v>0</v>
      </c>
      <c r="O100" s="27">
        <v>0</v>
      </c>
      <c r="P100" s="30">
        <v>125</v>
      </c>
      <c r="Q100" s="27">
        <v>0</v>
      </c>
      <c r="R100" s="30">
        <v>0</v>
      </c>
      <c r="S100" s="30">
        <v>125</v>
      </c>
      <c r="T100" s="30">
        <v>0</v>
      </c>
      <c r="U100" s="137" t="s">
        <v>204</v>
      </c>
      <c r="V100" s="138"/>
      <c r="W100" s="138"/>
      <c r="X100" s="138"/>
      <c r="Y100" s="138"/>
      <c r="Z100" s="138"/>
      <c r="AA100" s="139"/>
    </row>
    <row r="101" spans="1:27" ht="13.5" customHeight="1" x14ac:dyDescent="0.2">
      <c r="A101" s="34"/>
      <c r="B101" s="33" t="s">
        <v>91</v>
      </c>
      <c r="C101" s="27" t="str">
        <f t="shared" si="4"/>
        <v>(5415) PRE-PRESS/PHOTOGRAPHIC SERVICE</v>
      </c>
      <c r="D101" s="28"/>
      <c r="E101" s="29"/>
      <c r="F101" s="43"/>
      <c r="G101" s="43"/>
      <c r="H101" s="44"/>
      <c r="I101" s="44"/>
      <c r="J101" s="74"/>
      <c r="K101" s="53"/>
      <c r="L101" s="30"/>
      <c r="M101" s="53"/>
      <c r="N101" s="30"/>
      <c r="O101" s="27"/>
      <c r="P101" s="30"/>
      <c r="Q101" s="27"/>
      <c r="R101" s="30"/>
      <c r="S101" s="30"/>
      <c r="T101" s="30"/>
      <c r="U101" s="116"/>
      <c r="V101" s="117"/>
      <c r="W101" s="117"/>
      <c r="X101" s="117"/>
      <c r="Y101" s="117"/>
      <c r="Z101" s="117"/>
      <c r="AA101" s="118"/>
    </row>
    <row r="102" spans="1:27" ht="13.5" customHeight="1" x14ac:dyDescent="0.2">
      <c r="A102" s="34"/>
      <c r="B102" s="33" t="s">
        <v>92</v>
      </c>
      <c r="C102" s="27" t="str">
        <f t="shared" si="4"/>
        <v>(5416) ADVERTISING PRODUCTION COST</v>
      </c>
      <c r="D102" s="28"/>
      <c r="E102" s="29"/>
      <c r="F102" s="43"/>
      <c r="G102" s="43"/>
      <c r="H102" s="44"/>
      <c r="I102" s="44"/>
      <c r="J102" s="74"/>
      <c r="K102" s="53"/>
      <c r="L102" s="30"/>
      <c r="M102" s="53"/>
      <c r="N102" s="30"/>
      <c r="O102" s="27"/>
      <c r="P102" s="30"/>
      <c r="Q102" s="27"/>
      <c r="R102" s="30"/>
      <c r="S102" s="30"/>
      <c r="T102" s="30"/>
      <c r="U102" s="116"/>
      <c r="V102" s="117"/>
      <c r="W102" s="117"/>
      <c r="X102" s="117"/>
      <c r="Y102" s="117"/>
      <c r="Z102" s="117"/>
      <c r="AA102" s="118"/>
    </row>
    <row r="103" spans="1:27" ht="13.5" customHeight="1" x14ac:dyDescent="0.2">
      <c r="A103" s="34"/>
      <c r="B103" s="33" t="s">
        <v>93</v>
      </c>
      <c r="C103" s="27" t="str">
        <f t="shared" si="4"/>
        <v>(5420) COPYRIGHT FEES</v>
      </c>
      <c r="D103" s="28"/>
      <c r="E103" s="29"/>
      <c r="F103" s="43"/>
      <c r="G103" s="43"/>
      <c r="H103" s="44"/>
      <c r="I103" s="44"/>
      <c r="J103" s="74"/>
      <c r="K103" s="53"/>
      <c r="L103" s="30"/>
      <c r="M103" s="53"/>
      <c r="N103" s="30"/>
      <c r="O103" s="27"/>
      <c r="P103" s="30"/>
      <c r="Q103" s="27"/>
      <c r="R103" s="30"/>
      <c r="S103" s="30"/>
      <c r="T103" s="30"/>
      <c r="U103" s="116"/>
      <c r="V103" s="117"/>
      <c r="W103" s="117"/>
      <c r="X103" s="117"/>
      <c r="Y103" s="117"/>
      <c r="Z103" s="117"/>
      <c r="AA103" s="118"/>
    </row>
    <row r="104" spans="1:27" ht="22.8" customHeight="1" x14ac:dyDescent="0.2">
      <c r="A104" s="34"/>
      <c r="B104" s="33" t="s">
        <v>94</v>
      </c>
      <c r="C104" s="27" t="str">
        <f t="shared" si="4"/>
        <v>(5430) WEB OPERATING EXPENSES</v>
      </c>
      <c r="D104" s="28">
        <v>3919.84</v>
      </c>
      <c r="E104" s="29">
        <v>4504.83</v>
      </c>
      <c r="F104" s="43">
        <v>3500</v>
      </c>
      <c r="G104" s="43">
        <v>5401</v>
      </c>
      <c r="H104" s="44">
        <v>8800</v>
      </c>
      <c r="I104" s="44">
        <v>4405</v>
      </c>
      <c r="J104" s="74">
        <v>11020</v>
      </c>
      <c r="K104" s="53">
        <v>2400</v>
      </c>
      <c r="L104" s="30"/>
      <c r="M104" s="53">
        <v>1000</v>
      </c>
      <c r="N104" s="30"/>
      <c r="O104" s="27"/>
      <c r="P104" s="30">
        <v>3400</v>
      </c>
      <c r="Q104" s="27"/>
      <c r="R104" s="30"/>
      <c r="S104" s="30">
        <v>1000</v>
      </c>
      <c r="T104" s="30"/>
      <c r="U104" s="137" t="s">
        <v>176</v>
      </c>
      <c r="V104" s="138"/>
      <c r="W104" s="138"/>
      <c r="X104" s="138"/>
      <c r="Y104" s="138"/>
      <c r="Z104" s="138"/>
      <c r="AA104" s="139"/>
    </row>
    <row r="105" spans="1:27" ht="13.5" customHeight="1" x14ac:dyDescent="0.2">
      <c r="A105" s="34"/>
      <c r="B105" s="33" t="s">
        <v>95</v>
      </c>
      <c r="C105" s="27" t="str">
        <f t="shared" si="4"/>
        <v>(5431) WEBINAR/WEBCASTS/WEB CE EXP</v>
      </c>
      <c r="D105" s="28">
        <v>150</v>
      </c>
      <c r="E105" s="29"/>
      <c r="F105" s="43">
        <v>4500</v>
      </c>
      <c r="G105" s="43">
        <v>0</v>
      </c>
      <c r="H105" s="44">
        <v>0</v>
      </c>
      <c r="I105" s="44"/>
      <c r="J105" s="74"/>
      <c r="K105" s="53">
        <v>0</v>
      </c>
      <c r="L105" s="30"/>
      <c r="M105" s="53"/>
      <c r="N105" s="30"/>
      <c r="O105" s="27"/>
      <c r="P105" s="30"/>
      <c r="Q105" s="27"/>
      <c r="R105" s="30"/>
      <c r="S105" s="30"/>
      <c r="T105" s="30"/>
      <c r="U105" s="116"/>
      <c r="V105" s="117"/>
      <c r="W105" s="117"/>
      <c r="X105" s="117"/>
      <c r="Y105" s="117"/>
      <c r="Z105" s="117"/>
      <c r="AA105" s="118"/>
    </row>
    <row r="106" spans="1:27" ht="13.5" customHeight="1" x14ac:dyDescent="0.2">
      <c r="A106" s="34"/>
      <c r="B106" s="33" t="s">
        <v>96</v>
      </c>
      <c r="C106" s="27" t="str">
        <f t="shared" si="4"/>
        <v>(5432) PURCHASED INVENTORY</v>
      </c>
      <c r="D106" s="28"/>
      <c r="E106" s="29"/>
      <c r="F106" s="43"/>
      <c r="G106" s="43"/>
      <c r="H106" s="44"/>
      <c r="I106" s="44"/>
      <c r="J106" s="74"/>
      <c r="K106" s="53"/>
      <c r="L106" s="30"/>
      <c r="M106" s="53"/>
      <c r="N106" s="30"/>
      <c r="O106" s="27"/>
      <c r="P106" s="30"/>
      <c r="Q106" s="27"/>
      <c r="R106" s="30"/>
      <c r="S106" s="30"/>
      <c r="T106" s="30"/>
      <c r="U106" s="116"/>
      <c r="V106" s="117"/>
      <c r="W106" s="117"/>
      <c r="X106" s="117"/>
      <c r="Y106" s="117"/>
      <c r="Z106" s="117"/>
      <c r="AA106" s="118"/>
    </row>
    <row r="107" spans="1:27" ht="13.5" customHeight="1" x14ac:dyDescent="0.2">
      <c r="A107" s="34"/>
      <c r="B107" s="33" t="s">
        <v>97</v>
      </c>
      <c r="C107" s="27" t="str">
        <f t="shared" si="4"/>
        <v>(5433) ORDER PROCESSING/FULFILLMENT</v>
      </c>
      <c r="D107" s="28">
        <v>2289.42</v>
      </c>
      <c r="E107" s="29">
        <v>368.45</v>
      </c>
      <c r="F107" s="43">
        <v>500</v>
      </c>
      <c r="G107" s="43">
        <v>1068</v>
      </c>
      <c r="H107" s="44">
        <v>999.99999999999898</v>
      </c>
      <c r="I107" s="44">
        <v>0</v>
      </c>
      <c r="J107" s="74">
        <v>1000</v>
      </c>
      <c r="K107" s="53">
        <v>83.3333333333333</v>
      </c>
      <c r="L107" s="30">
        <v>83.3333333333333</v>
      </c>
      <c r="M107" s="53">
        <v>83.3333333333333</v>
      </c>
      <c r="N107" s="30">
        <v>83.3333333333333</v>
      </c>
      <c r="O107" s="27">
        <v>83.3333333333333</v>
      </c>
      <c r="P107" s="30">
        <v>83.3333333333333</v>
      </c>
      <c r="Q107" s="27">
        <v>83.3333333333333</v>
      </c>
      <c r="R107" s="30">
        <v>83.3333333333333</v>
      </c>
      <c r="S107" s="30">
        <v>83.3333333333333</v>
      </c>
      <c r="T107" s="30">
        <v>83.3333333333333</v>
      </c>
      <c r="U107" s="119" t="s">
        <v>169</v>
      </c>
      <c r="V107" s="120"/>
      <c r="W107" s="120"/>
      <c r="X107" s="120"/>
      <c r="Y107" s="120"/>
      <c r="Z107" s="120"/>
      <c r="AA107" s="121"/>
    </row>
    <row r="108" spans="1:27" ht="13.5" customHeight="1" x14ac:dyDescent="0.2">
      <c r="A108" s="34"/>
      <c r="B108" s="33" t="s">
        <v>98</v>
      </c>
      <c r="C108" s="27" t="str">
        <f t="shared" si="4"/>
        <v>(5480) COST OF SALES</v>
      </c>
      <c r="D108" s="28"/>
      <c r="E108" s="29"/>
      <c r="F108" s="43"/>
      <c r="G108" s="43"/>
      <c r="H108" s="44"/>
      <c r="I108" s="44"/>
      <c r="J108" s="74"/>
      <c r="K108" s="53"/>
      <c r="L108" s="30"/>
      <c r="M108" s="53"/>
      <c r="N108" s="30"/>
      <c r="O108" s="27"/>
      <c r="P108" s="30"/>
      <c r="Q108" s="27"/>
      <c r="R108" s="30"/>
      <c r="S108" s="30"/>
      <c r="T108" s="30"/>
      <c r="U108" s="116"/>
      <c r="V108" s="117"/>
      <c r="W108" s="117"/>
      <c r="X108" s="117"/>
      <c r="Y108" s="117"/>
      <c r="Z108" s="117"/>
      <c r="AA108" s="118"/>
    </row>
    <row r="109" spans="1:27" ht="13.5" customHeight="1" x14ac:dyDescent="0.2">
      <c r="A109" s="34"/>
      <c r="B109" s="33" t="s">
        <v>99</v>
      </c>
      <c r="C109" s="27" t="str">
        <f t="shared" si="4"/>
        <v>(5490) INVENTORY ADJUSTMENT</v>
      </c>
      <c r="D109" s="28"/>
      <c r="E109" s="29"/>
      <c r="F109" s="43"/>
      <c r="G109" s="43"/>
      <c r="H109" s="44"/>
      <c r="I109" s="44"/>
      <c r="J109" s="74"/>
      <c r="K109" s="53"/>
      <c r="L109" s="30"/>
      <c r="M109" s="53"/>
      <c r="N109" s="30"/>
      <c r="O109" s="27"/>
      <c r="P109" s="30"/>
      <c r="Q109" s="27"/>
      <c r="R109" s="30"/>
      <c r="S109" s="30"/>
      <c r="T109" s="30"/>
      <c r="U109" s="116"/>
      <c r="V109" s="117"/>
      <c r="W109" s="117"/>
      <c r="X109" s="117"/>
      <c r="Y109" s="117"/>
      <c r="Z109" s="117"/>
      <c r="AA109" s="118"/>
    </row>
    <row r="110" spans="1:27" ht="13.5" customHeight="1" x14ac:dyDescent="0.2">
      <c r="A110" s="34"/>
      <c r="B110" s="33" t="s">
        <v>100</v>
      </c>
      <c r="C110" s="27" t="str">
        <f t="shared" ref="C110:C141" si="5">B110</f>
        <v>(5499) INVENTORY RESERVE ADJUSTMENT</v>
      </c>
      <c r="D110" s="28"/>
      <c r="E110" s="29"/>
      <c r="F110" s="43"/>
      <c r="G110" s="43"/>
      <c r="H110" s="44"/>
      <c r="I110" s="44"/>
      <c r="J110" s="74"/>
      <c r="K110" s="53"/>
      <c r="L110" s="30"/>
      <c r="M110" s="53"/>
      <c r="N110" s="30"/>
      <c r="O110" s="27"/>
      <c r="P110" s="30"/>
      <c r="Q110" s="27"/>
      <c r="R110" s="30"/>
      <c r="S110" s="30"/>
      <c r="T110" s="30"/>
      <c r="U110" s="116"/>
      <c r="V110" s="117"/>
      <c r="W110" s="117"/>
      <c r="X110" s="117"/>
      <c r="Y110" s="117"/>
      <c r="Z110" s="117"/>
      <c r="AA110" s="118"/>
    </row>
    <row r="111" spans="1:27" ht="13.5" customHeight="1" x14ac:dyDescent="0.2">
      <c r="A111" s="34"/>
      <c r="B111" s="33" t="s">
        <v>101</v>
      </c>
      <c r="C111" s="27" t="str">
        <f t="shared" si="5"/>
        <v>(5030) STAFF RECRUITMENT/RELOCATION</v>
      </c>
      <c r="D111" s="28"/>
      <c r="E111" s="29"/>
      <c r="F111" s="43"/>
      <c r="G111" s="43"/>
      <c r="H111" s="44"/>
      <c r="I111" s="44"/>
      <c r="J111" s="74"/>
      <c r="K111" s="53"/>
      <c r="L111" s="30"/>
      <c r="M111" s="53"/>
      <c r="N111" s="30"/>
      <c r="O111" s="27"/>
      <c r="P111" s="30"/>
      <c r="Q111" s="27"/>
      <c r="R111" s="30"/>
      <c r="S111" s="30"/>
      <c r="T111" s="30"/>
      <c r="U111" s="116"/>
      <c r="V111" s="117"/>
      <c r="W111" s="117"/>
      <c r="X111" s="117"/>
      <c r="Y111" s="117"/>
      <c r="Z111" s="117"/>
      <c r="AA111" s="118"/>
    </row>
    <row r="112" spans="1:27" ht="13.5" customHeight="1" x14ac:dyDescent="0.2">
      <c r="A112" s="34"/>
      <c r="B112" s="33" t="s">
        <v>102</v>
      </c>
      <c r="C112" s="27" t="str">
        <f t="shared" si="5"/>
        <v>(5031) STAFF DEVELOPMENT</v>
      </c>
      <c r="D112" s="28">
        <v>599</v>
      </c>
      <c r="E112" s="29"/>
      <c r="F112" s="43">
        <v>1000</v>
      </c>
      <c r="G112" s="43">
        <v>0</v>
      </c>
      <c r="H112" s="44">
        <v>1200</v>
      </c>
      <c r="I112" s="44">
        <v>180</v>
      </c>
      <c r="J112" s="74">
        <v>500</v>
      </c>
      <c r="K112" s="53"/>
      <c r="L112" s="30"/>
      <c r="M112" s="53">
        <v>300</v>
      </c>
      <c r="N112" s="30"/>
      <c r="O112" s="27"/>
      <c r="P112" s="30">
        <v>300</v>
      </c>
      <c r="Q112" s="27"/>
      <c r="R112" s="30"/>
      <c r="S112" s="30">
        <v>300</v>
      </c>
      <c r="T112" s="30"/>
      <c r="U112" s="116"/>
      <c r="V112" s="117"/>
      <c r="W112" s="117"/>
      <c r="X112" s="117"/>
      <c r="Y112" s="117"/>
      <c r="Z112" s="117"/>
      <c r="AA112" s="118"/>
    </row>
    <row r="113" spans="1:27" ht="13.5" customHeight="1" x14ac:dyDescent="0.2">
      <c r="A113" s="34"/>
      <c r="B113" s="33" t="s">
        <v>103</v>
      </c>
      <c r="C113" s="27" t="str">
        <f t="shared" si="5"/>
        <v>(5500) SUPPLIES/OPERATING</v>
      </c>
      <c r="D113" s="28">
        <v>1220.69</v>
      </c>
      <c r="E113" s="29"/>
      <c r="F113" s="43">
        <v>1275</v>
      </c>
      <c r="G113" s="43">
        <v>2740</v>
      </c>
      <c r="H113" s="44">
        <v>1500</v>
      </c>
      <c r="I113" s="44">
        <v>30</v>
      </c>
      <c r="J113" s="74">
        <v>1500</v>
      </c>
      <c r="K113" s="53"/>
      <c r="L113" s="30"/>
      <c r="M113" s="53">
        <v>125</v>
      </c>
      <c r="N113" s="30"/>
      <c r="O113" s="27"/>
      <c r="P113" s="30">
        <v>125</v>
      </c>
      <c r="Q113" s="27"/>
      <c r="R113" s="30"/>
      <c r="S113" s="30">
        <v>125</v>
      </c>
      <c r="T113" s="30">
        <v>1000</v>
      </c>
      <c r="U113" s="116"/>
      <c r="V113" s="117"/>
      <c r="W113" s="117"/>
      <c r="X113" s="117"/>
      <c r="Y113" s="117"/>
      <c r="Z113" s="117"/>
      <c r="AA113" s="118"/>
    </row>
    <row r="114" spans="1:27" ht="13.5" customHeight="1" x14ac:dyDescent="0.2">
      <c r="A114" s="34"/>
      <c r="B114" s="33" t="s">
        <v>104</v>
      </c>
      <c r="C114" s="27" t="str">
        <f t="shared" si="5"/>
        <v>(5501) EQUIPMENT &amp; SOFTWARE/MINOR</v>
      </c>
      <c r="D114" s="28">
        <v>1510.09</v>
      </c>
      <c r="E114" s="29">
        <v>1732.53</v>
      </c>
      <c r="F114" s="43">
        <v>500</v>
      </c>
      <c r="G114" s="43">
        <v>1798</v>
      </c>
      <c r="H114" s="44">
        <v>0</v>
      </c>
      <c r="I114" s="44">
        <v>1100</v>
      </c>
      <c r="J114" s="75">
        <v>2535</v>
      </c>
      <c r="K114" s="53"/>
      <c r="L114" s="30"/>
      <c r="M114" s="53">
        <v>0</v>
      </c>
      <c r="N114" s="30"/>
      <c r="O114" s="27"/>
      <c r="P114" s="30">
        <v>0</v>
      </c>
      <c r="Q114" s="27"/>
      <c r="R114" s="30"/>
      <c r="S114" s="30">
        <v>0</v>
      </c>
      <c r="T114" s="30"/>
      <c r="U114" s="131" t="s">
        <v>173</v>
      </c>
      <c r="V114" s="132"/>
      <c r="W114" s="132"/>
      <c r="X114" s="132"/>
      <c r="Y114" s="132"/>
      <c r="Z114" s="132"/>
      <c r="AA114" s="133"/>
    </row>
    <row r="115" spans="1:27" ht="13.5" customHeight="1" x14ac:dyDescent="0.2">
      <c r="A115" s="34"/>
      <c r="B115" s="33" t="s">
        <v>105</v>
      </c>
      <c r="C115" s="27" t="str">
        <f t="shared" si="5"/>
        <v>(5502) REFERENCE MATERIAL/PERIODICALS</v>
      </c>
      <c r="D115" s="28"/>
      <c r="E115" s="29"/>
      <c r="F115" s="43">
        <v>250</v>
      </c>
      <c r="G115" s="43">
        <v>0</v>
      </c>
      <c r="H115" s="44">
        <v>250</v>
      </c>
      <c r="I115" s="44">
        <v>0</v>
      </c>
      <c r="J115" s="74">
        <v>250</v>
      </c>
      <c r="K115" s="53"/>
      <c r="L115" s="30"/>
      <c r="M115" s="53">
        <v>125</v>
      </c>
      <c r="N115" s="30"/>
      <c r="O115" s="27"/>
      <c r="P115" s="30"/>
      <c r="Q115" s="27"/>
      <c r="R115" s="30"/>
      <c r="S115" s="30"/>
      <c r="T115" s="30">
        <v>125</v>
      </c>
      <c r="U115" s="131" t="s">
        <v>168</v>
      </c>
      <c r="V115" s="132"/>
      <c r="W115" s="132"/>
      <c r="X115" s="132"/>
      <c r="Y115" s="132"/>
      <c r="Z115" s="132"/>
      <c r="AA115" s="133"/>
    </row>
    <row r="116" spans="1:27" ht="13.5" customHeight="1" x14ac:dyDescent="0.2">
      <c r="A116" s="34"/>
      <c r="B116" s="33" t="s">
        <v>106</v>
      </c>
      <c r="C116" s="27" t="str">
        <f t="shared" si="5"/>
        <v>(5510) INSURANCE</v>
      </c>
      <c r="D116" s="28"/>
      <c r="E116" s="29"/>
      <c r="F116" s="43"/>
      <c r="G116" s="43"/>
      <c r="H116" s="44"/>
      <c r="I116" s="44"/>
      <c r="J116" s="74"/>
      <c r="K116" s="53"/>
      <c r="L116" s="30"/>
      <c r="M116" s="53"/>
      <c r="N116" s="30"/>
      <c r="O116" s="27"/>
      <c r="P116" s="30"/>
      <c r="Q116" s="27"/>
      <c r="R116" s="30"/>
      <c r="S116" s="30"/>
      <c r="T116" s="30"/>
      <c r="U116" s="125"/>
      <c r="V116" s="126"/>
      <c r="W116" s="126"/>
      <c r="X116" s="126"/>
      <c r="Y116" s="126"/>
      <c r="Z116" s="126"/>
      <c r="AA116" s="127"/>
    </row>
    <row r="117" spans="1:27" ht="13.5" customHeight="1" x14ac:dyDescent="0.2">
      <c r="A117" s="34"/>
      <c r="B117" s="33" t="s">
        <v>107</v>
      </c>
      <c r="C117" s="27" t="str">
        <f t="shared" si="5"/>
        <v>(5520) EQUIPMENT RENTAL/LEASE</v>
      </c>
      <c r="D117" s="28"/>
      <c r="E117" s="29"/>
      <c r="F117" s="43"/>
      <c r="G117" s="43"/>
      <c r="H117" s="44"/>
      <c r="I117" s="44"/>
      <c r="J117" s="74"/>
      <c r="K117" s="53"/>
      <c r="L117" s="30"/>
      <c r="M117" s="53"/>
      <c r="N117" s="30"/>
      <c r="O117" s="27"/>
      <c r="P117" s="30"/>
      <c r="Q117" s="27"/>
      <c r="R117" s="30"/>
      <c r="S117" s="30"/>
      <c r="T117" s="30"/>
      <c r="U117" s="125"/>
      <c r="V117" s="126"/>
      <c r="W117" s="126"/>
      <c r="X117" s="126"/>
      <c r="Y117" s="126"/>
      <c r="Z117" s="126"/>
      <c r="AA117" s="127"/>
    </row>
    <row r="118" spans="1:27" ht="13.5" customHeight="1" x14ac:dyDescent="0.2">
      <c r="A118" s="34"/>
      <c r="B118" s="33" t="s">
        <v>108</v>
      </c>
      <c r="C118" s="27" t="str">
        <f t="shared" si="5"/>
        <v>(5521) SPACE RENT</v>
      </c>
      <c r="D118" s="28"/>
      <c r="E118" s="29"/>
      <c r="F118" s="43"/>
      <c r="G118" s="43"/>
      <c r="H118" s="44"/>
      <c r="I118" s="44"/>
      <c r="J118" s="74"/>
      <c r="K118" s="53"/>
      <c r="L118" s="30"/>
      <c r="M118" s="53"/>
      <c r="N118" s="30"/>
      <c r="O118" s="27"/>
      <c r="P118" s="30"/>
      <c r="Q118" s="27"/>
      <c r="R118" s="30"/>
      <c r="S118" s="30"/>
      <c r="T118" s="30"/>
      <c r="U118" s="125"/>
      <c r="V118" s="126"/>
      <c r="W118" s="126"/>
      <c r="X118" s="126"/>
      <c r="Y118" s="126"/>
      <c r="Z118" s="126"/>
      <c r="AA118" s="127"/>
    </row>
    <row r="119" spans="1:27" ht="13.5" customHeight="1" x14ac:dyDescent="0.2">
      <c r="A119" s="34"/>
      <c r="B119" s="33" t="s">
        <v>109</v>
      </c>
      <c r="C119" s="27" t="str">
        <f t="shared" si="5"/>
        <v>(5522) TELEPHONE/FAX</v>
      </c>
      <c r="D119" s="28"/>
      <c r="E119" s="29"/>
      <c r="F119" s="43">
        <v>200</v>
      </c>
      <c r="G119" s="43">
        <v>0</v>
      </c>
      <c r="H119" s="44"/>
      <c r="I119" s="44"/>
      <c r="J119" s="74"/>
      <c r="K119" s="53"/>
      <c r="L119" s="30"/>
      <c r="M119" s="53"/>
      <c r="N119" s="30"/>
      <c r="O119" s="27"/>
      <c r="P119" s="30"/>
      <c r="Q119" s="27"/>
      <c r="R119" s="30"/>
      <c r="S119" s="30"/>
      <c r="T119" s="30"/>
      <c r="U119" s="125"/>
      <c r="V119" s="126"/>
      <c r="W119" s="126"/>
      <c r="X119" s="126"/>
      <c r="Y119" s="126"/>
      <c r="Z119" s="126"/>
      <c r="AA119" s="127"/>
    </row>
    <row r="120" spans="1:27" ht="13.5" customHeight="1" x14ac:dyDescent="0.2">
      <c r="A120" s="34"/>
      <c r="B120" s="33" t="s">
        <v>110</v>
      </c>
      <c r="C120" s="27" t="str">
        <f t="shared" si="5"/>
        <v>(5523) POSTAGE/E-MAIL</v>
      </c>
      <c r="D120" s="28"/>
      <c r="E120" s="29"/>
      <c r="F120" s="43">
        <v>2200</v>
      </c>
      <c r="G120" s="43">
        <v>0</v>
      </c>
      <c r="H120" s="44">
        <v>1500</v>
      </c>
      <c r="I120" s="44">
        <v>102</v>
      </c>
      <c r="J120" s="75">
        <v>1300</v>
      </c>
      <c r="K120" s="53"/>
      <c r="L120" s="30"/>
      <c r="M120" s="53">
        <v>375</v>
      </c>
      <c r="N120" s="30"/>
      <c r="O120" s="27"/>
      <c r="P120" s="30">
        <v>375</v>
      </c>
      <c r="Q120" s="27"/>
      <c r="R120" s="30"/>
      <c r="S120" s="30">
        <v>375</v>
      </c>
      <c r="T120" s="30">
        <v>0</v>
      </c>
      <c r="U120" s="131" t="s">
        <v>195</v>
      </c>
      <c r="V120" s="132"/>
      <c r="W120" s="132"/>
      <c r="X120" s="132"/>
      <c r="Y120" s="132"/>
      <c r="Z120" s="132"/>
      <c r="AA120" s="133"/>
    </row>
    <row r="121" spans="1:27" ht="13.5" customHeight="1" x14ac:dyDescent="0.2">
      <c r="A121" s="34"/>
      <c r="B121" s="33" t="s">
        <v>111</v>
      </c>
      <c r="C121" s="27" t="str">
        <f t="shared" si="5"/>
        <v>(5525) UTILITIES</v>
      </c>
      <c r="D121" s="28"/>
      <c r="E121" s="29"/>
      <c r="F121" s="43"/>
      <c r="G121" s="43"/>
      <c r="H121" s="44"/>
      <c r="I121" s="44"/>
      <c r="J121" s="74"/>
      <c r="K121" s="53"/>
      <c r="L121" s="30"/>
      <c r="M121" s="53"/>
      <c r="N121" s="30"/>
      <c r="O121" s="27"/>
      <c r="P121" s="30"/>
      <c r="Q121" s="27"/>
      <c r="R121" s="30"/>
      <c r="S121" s="30"/>
      <c r="T121" s="30"/>
      <c r="U121" s="131"/>
      <c r="V121" s="132"/>
      <c r="W121" s="132"/>
      <c r="X121" s="132"/>
      <c r="Y121" s="132"/>
      <c r="Z121" s="132"/>
      <c r="AA121" s="133"/>
    </row>
    <row r="122" spans="1:27" ht="13.5" customHeight="1" x14ac:dyDescent="0.2">
      <c r="A122" s="34"/>
      <c r="B122" s="33" t="s">
        <v>112</v>
      </c>
      <c r="C122" s="27" t="str">
        <f t="shared" si="5"/>
        <v>(5530) DEPRECIATION F/E</v>
      </c>
      <c r="D122" s="28">
        <v>3933.46</v>
      </c>
      <c r="E122" s="29">
        <v>1694.16</v>
      </c>
      <c r="F122" s="43">
        <v>4800</v>
      </c>
      <c r="G122" s="43">
        <v>6450</v>
      </c>
      <c r="H122" s="44">
        <v>0</v>
      </c>
      <c r="I122" s="44">
        <v>55</v>
      </c>
      <c r="J122" s="74">
        <v>6971</v>
      </c>
      <c r="K122" s="53">
        <v>0</v>
      </c>
      <c r="L122" s="30">
        <v>0</v>
      </c>
      <c r="M122" s="53">
        <v>0</v>
      </c>
      <c r="N122" s="30">
        <v>0</v>
      </c>
      <c r="O122" s="27">
        <v>0</v>
      </c>
      <c r="P122" s="30">
        <v>0</v>
      </c>
      <c r="Q122" s="27">
        <v>0</v>
      </c>
      <c r="R122" s="30">
        <v>0</v>
      </c>
      <c r="S122" s="30">
        <v>0</v>
      </c>
      <c r="T122" s="30">
        <v>0</v>
      </c>
      <c r="U122" s="131" t="s">
        <v>192</v>
      </c>
      <c r="V122" s="132"/>
      <c r="W122" s="132"/>
      <c r="X122" s="132"/>
      <c r="Y122" s="132"/>
      <c r="Z122" s="132"/>
      <c r="AA122" s="133"/>
    </row>
    <row r="123" spans="1:27" ht="13.5" customHeight="1" x14ac:dyDescent="0.2">
      <c r="A123" s="34"/>
      <c r="B123" s="33" t="s">
        <v>113</v>
      </c>
      <c r="C123" s="27" t="str">
        <f t="shared" si="5"/>
        <v>(5531) DEPRECIATION BUILDING</v>
      </c>
      <c r="D123" s="28"/>
      <c r="E123" s="29"/>
      <c r="F123" s="43"/>
      <c r="G123" s="43"/>
      <c r="H123" s="44"/>
      <c r="I123" s="44"/>
      <c r="J123" s="90"/>
      <c r="K123" s="53"/>
      <c r="L123" s="30"/>
      <c r="M123" s="53"/>
      <c r="N123" s="30"/>
      <c r="O123" s="27"/>
      <c r="P123" s="30"/>
      <c r="Q123" s="27"/>
      <c r="R123" s="30"/>
      <c r="S123" s="30"/>
      <c r="T123" s="30"/>
      <c r="U123" s="125"/>
      <c r="V123" s="126"/>
      <c r="W123" s="126"/>
      <c r="X123" s="126"/>
      <c r="Y123" s="126"/>
      <c r="Z123" s="126"/>
      <c r="AA123" s="127"/>
    </row>
    <row r="124" spans="1:27" ht="13.5" customHeight="1" x14ac:dyDescent="0.2">
      <c r="A124" s="34"/>
      <c r="B124" s="33" t="s">
        <v>114</v>
      </c>
      <c r="C124" s="27" t="str">
        <f t="shared" si="5"/>
        <v>(5532) AMORT.- EQUIP N-S INTANGIBLE ASSETS</v>
      </c>
      <c r="D124" s="28"/>
      <c r="E124" s="29"/>
      <c r="F124" s="43"/>
      <c r="G124" s="43"/>
      <c r="H124" s="44"/>
      <c r="I124" s="44"/>
      <c r="J124" s="90"/>
      <c r="K124" s="53"/>
      <c r="L124" s="30"/>
      <c r="M124" s="53"/>
      <c r="N124" s="30"/>
      <c r="O124" s="27"/>
      <c r="P124" s="30"/>
      <c r="Q124" s="27"/>
      <c r="R124" s="30"/>
      <c r="S124" s="30"/>
      <c r="T124" s="30"/>
      <c r="U124" s="125"/>
      <c r="V124" s="126"/>
      <c r="W124" s="126"/>
      <c r="X124" s="126"/>
      <c r="Y124" s="126"/>
      <c r="Z124" s="126"/>
      <c r="AA124" s="127"/>
    </row>
    <row r="125" spans="1:27" ht="13.5" customHeight="1" x14ac:dyDescent="0.2">
      <c r="A125" s="34"/>
      <c r="B125" s="33" t="s">
        <v>115</v>
      </c>
      <c r="C125" s="27" t="str">
        <f t="shared" si="5"/>
        <v>(5540) ROYALTY EXPENSE</v>
      </c>
      <c r="D125" s="28"/>
      <c r="E125" s="29"/>
      <c r="F125" s="43"/>
      <c r="G125" s="43"/>
      <c r="H125" s="44"/>
      <c r="I125" s="44"/>
      <c r="J125" s="90"/>
      <c r="K125" s="53"/>
      <c r="L125" s="30"/>
      <c r="M125" s="53"/>
      <c r="N125" s="30"/>
      <c r="O125" s="27"/>
      <c r="P125" s="30"/>
      <c r="Q125" s="27"/>
      <c r="R125" s="30"/>
      <c r="S125" s="30"/>
      <c r="T125" s="30"/>
      <c r="U125" s="125"/>
      <c r="V125" s="126"/>
      <c r="W125" s="126"/>
      <c r="X125" s="126"/>
      <c r="Y125" s="126"/>
      <c r="Z125" s="126"/>
      <c r="AA125" s="127"/>
    </row>
    <row r="126" spans="1:27" ht="13.5" customHeight="1" x14ac:dyDescent="0.2">
      <c r="A126" s="34"/>
      <c r="B126" s="33" t="s">
        <v>116</v>
      </c>
      <c r="C126" s="27" t="str">
        <f t="shared" si="5"/>
        <v>(5543) BAD DEBT EXPENSE</v>
      </c>
      <c r="D126" s="28">
        <v>-1500.12</v>
      </c>
      <c r="E126" s="29">
        <v>75</v>
      </c>
      <c r="F126" s="43">
        <v>150</v>
      </c>
      <c r="G126" s="43">
        <v>150</v>
      </c>
      <c r="H126" s="44"/>
      <c r="I126" s="44">
        <v>0</v>
      </c>
      <c r="J126" s="91">
        <v>0</v>
      </c>
      <c r="K126" s="53"/>
      <c r="L126" s="30"/>
      <c r="M126" s="53"/>
      <c r="N126" s="30"/>
      <c r="O126" s="27"/>
      <c r="P126" s="30"/>
      <c r="Q126" s="27"/>
      <c r="R126" s="30"/>
      <c r="S126" s="30"/>
      <c r="T126" s="30"/>
      <c r="U126" s="131"/>
      <c r="V126" s="132"/>
      <c r="W126" s="132"/>
      <c r="X126" s="132"/>
      <c r="Y126" s="132"/>
      <c r="Z126" s="132"/>
      <c r="AA126" s="133"/>
    </row>
    <row r="127" spans="1:27" ht="13.5" customHeight="1" x14ac:dyDescent="0.2">
      <c r="A127" s="34"/>
      <c r="B127" s="33" t="s">
        <v>117</v>
      </c>
      <c r="C127" s="27" t="str">
        <f t="shared" si="5"/>
        <v>(5544) INTEREST EXPENSE</v>
      </c>
      <c r="D127" s="28"/>
      <c r="E127" s="29"/>
      <c r="F127" s="43"/>
      <c r="G127" s="43"/>
      <c r="H127" s="44"/>
      <c r="I127" s="44"/>
      <c r="J127" s="90"/>
      <c r="K127" s="53"/>
      <c r="L127" s="30"/>
      <c r="M127" s="53"/>
      <c r="N127" s="30"/>
      <c r="O127" s="27"/>
      <c r="P127" s="30"/>
      <c r="Q127" s="27"/>
      <c r="R127" s="30"/>
      <c r="S127" s="30"/>
      <c r="T127" s="30"/>
      <c r="U127" s="131"/>
      <c r="V127" s="132"/>
      <c r="W127" s="132"/>
      <c r="X127" s="132"/>
      <c r="Y127" s="132"/>
      <c r="Z127" s="132"/>
      <c r="AA127" s="133"/>
    </row>
    <row r="128" spans="1:27" ht="13.5" customHeight="1" x14ac:dyDescent="0.2">
      <c r="A128" s="34"/>
      <c r="B128" s="33" t="s">
        <v>118</v>
      </c>
      <c r="C128" s="27" t="str">
        <f t="shared" si="5"/>
        <v>(5545) TAXES/PROPERTY</v>
      </c>
      <c r="D128" s="28"/>
      <c r="E128" s="29"/>
      <c r="F128" s="43"/>
      <c r="G128" s="43"/>
      <c r="H128" s="44"/>
      <c r="I128" s="44"/>
      <c r="J128" s="90"/>
      <c r="K128" s="53"/>
      <c r="L128" s="30"/>
      <c r="M128" s="53"/>
      <c r="N128" s="30"/>
      <c r="O128" s="27"/>
      <c r="P128" s="30"/>
      <c r="Q128" s="27"/>
      <c r="R128" s="30"/>
      <c r="S128" s="30"/>
      <c r="T128" s="30"/>
      <c r="U128" s="131"/>
      <c r="V128" s="132"/>
      <c r="W128" s="132"/>
      <c r="X128" s="132"/>
      <c r="Y128" s="132"/>
      <c r="Z128" s="132"/>
      <c r="AA128" s="133"/>
    </row>
    <row r="129" spans="1:27" ht="13.5" customHeight="1" x14ac:dyDescent="0.2">
      <c r="A129" s="34"/>
      <c r="B129" s="33" t="s">
        <v>119</v>
      </c>
      <c r="C129" s="27" t="str">
        <f t="shared" si="5"/>
        <v>(5550) PROMOTION</v>
      </c>
      <c r="D129" s="28"/>
      <c r="E129" s="29"/>
      <c r="F129" s="43"/>
      <c r="G129" s="43">
        <v>209</v>
      </c>
      <c r="H129" s="44"/>
      <c r="I129" s="44"/>
      <c r="J129" s="75"/>
      <c r="K129" s="53"/>
      <c r="L129" s="30"/>
      <c r="M129" s="53"/>
      <c r="N129" s="30"/>
      <c r="O129" s="27"/>
      <c r="P129" s="30"/>
      <c r="Q129" s="27"/>
      <c r="R129" s="30"/>
      <c r="S129" s="30"/>
      <c r="T129" s="30"/>
      <c r="U129" s="134"/>
      <c r="V129" s="135"/>
      <c r="W129" s="135"/>
      <c r="X129" s="135"/>
      <c r="Y129" s="135"/>
      <c r="Z129" s="135"/>
      <c r="AA129" s="136"/>
    </row>
    <row r="130" spans="1:27" ht="13.5" customHeight="1" x14ac:dyDescent="0.2">
      <c r="A130" s="34"/>
      <c r="B130" s="33" t="s">
        <v>120</v>
      </c>
      <c r="C130" s="27" t="str">
        <f t="shared" si="5"/>
        <v>(5560) ORG SUPPORT/CONTRIBUTION</v>
      </c>
      <c r="D130" s="28"/>
      <c r="E130" s="29">
        <v>-15606</v>
      </c>
      <c r="F130" s="43">
        <v>-15606</v>
      </c>
      <c r="G130" s="43">
        <v>-15606</v>
      </c>
      <c r="H130" s="44">
        <v>-15606</v>
      </c>
      <c r="I130" s="44">
        <v>0</v>
      </c>
      <c r="J130" s="74">
        <v>-15606</v>
      </c>
      <c r="K130" s="53">
        <v>-15606</v>
      </c>
      <c r="L130" s="30"/>
      <c r="M130" s="53"/>
      <c r="N130" s="30"/>
      <c r="O130" s="27"/>
      <c r="P130" s="30"/>
      <c r="Q130" s="27"/>
      <c r="R130" s="30"/>
      <c r="S130" s="30"/>
      <c r="T130" s="30"/>
      <c r="U130" s="131" t="s">
        <v>193</v>
      </c>
      <c r="V130" s="132"/>
      <c r="W130" s="132"/>
      <c r="X130" s="132"/>
      <c r="Y130" s="132"/>
      <c r="Z130" s="132"/>
      <c r="AA130" s="133"/>
    </row>
    <row r="131" spans="1:27" ht="13.5" customHeight="1" x14ac:dyDescent="0.2">
      <c r="A131" s="34"/>
      <c r="B131" s="33" t="s">
        <v>121</v>
      </c>
      <c r="C131" s="27" t="str">
        <f t="shared" si="5"/>
        <v>(5599) MISC EXPENSE</v>
      </c>
      <c r="D131" s="28">
        <v>55</v>
      </c>
      <c r="E131" s="29"/>
      <c r="F131" s="43">
        <v>360</v>
      </c>
      <c r="G131" s="43">
        <v>0</v>
      </c>
      <c r="H131" s="44">
        <v>360</v>
      </c>
      <c r="I131" s="44">
        <v>30</v>
      </c>
      <c r="J131" s="74">
        <v>360</v>
      </c>
      <c r="K131" s="53"/>
      <c r="L131" s="30"/>
      <c r="M131" s="53"/>
      <c r="N131" s="30"/>
      <c r="O131" s="27"/>
      <c r="P131" s="30">
        <v>180</v>
      </c>
      <c r="Q131" s="27"/>
      <c r="R131" s="30"/>
      <c r="S131" s="30"/>
      <c r="T131" s="30"/>
      <c r="U131" s="131" t="s">
        <v>168</v>
      </c>
      <c r="V131" s="132"/>
      <c r="W131" s="132"/>
      <c r="X131" s="132"/>
      <c r="Y131" s="132"/>
      <c r="Z131" s="132"/>
      <c r="AA131" s="133"/>
    </row>
    <row r="132" spans="1:27" ht="22.8" customHeight="1" x14ac:dyDescent="0.2">
      <c r="A132" s="34"/>
      <c r="B132" s="33" t="s">
        <v>122</v>
      </c>
      <c r="C132" s="27" t="str">
        <f t="shared" si="5"/>
        <v>(5901) IUT/CPU</v>
      </c>
      <c r="D132" s="28">
        <v>7687.92</v>
      </c>
      <c r="E132" s="29">
        <v>1786.67</v>
      </c>
      <c r="F132" s="43">
        <v>2250</v>
      </c>
      <c r="G132" s="43">
        <v>4356</v>
      </c>
      <c r="H132" s="44"/>
      <c r="I132" s="44">
        <v>89</v>
      </c>
      <c r="J132" s="105">
        <v>1000</v>
      </c>
      <c r="K132" s="53"/>
      <c r="L132" s="30"/>
      <c r="M132" s="53"/>
      <c r="N132" s="30"/>
      <c r="O132" s="27"/>
      <c r="P132" s="30"/>
      <c r="Q132" s="27"/>
      <c r="R132" s="30"/>
      <c r="S132" s="30"/>
      <c r="T132" s="30"/>
      <c r="U132" s="122" t="s">
        <v>194</v>
      </c>
      <c r="V132" s="123"/>
      <c r="W132" s="123"/>
      <c r="X132" s="123"/>
      <c r="Y132" s="123"/>
      <c r="Z132" s="123"/>
      <c r="AA132" s="124"/>
    </row>
    <row r="133" spans="1:27" ht="13.5" customHeight="1" x14ac:dyDescent="0.2">
      <c r="A133" s="34"/>
      <c r="B133" s="33" t="s">
        <v>123</v>
      </c>
      <c r="C133" s="27" t="str">
        <f t="shared" si="5"/>
        <v>(5902) IUT/DATA PROC</v>
      </c>
      <c r="D133" s="28"/>
      <c r="E133" s="29"/>
      <c r="F133" s="43"/>
      <c r="G133" s="43"/>
      <c r="H133" s="44"/>
      <c r="I133" s="44"/>
      <c r="J133" s="74"/>
      <c r="K133" s="53"/>
      <c r="L133" s="30"/>
      <c r="M133" s="53"/>
      <c r="N133" s="30"/>
      <c r="O133" s="27"/>
      <c r="P133" s="30"/>
      <c r="Q133" s="27"/>
      <c r="R133" s="30"/>
      <c r="S133" s="30"/>
      <c r="T133" s="30"/>
      <c r="U133" s="119"/>
      <c r="V133" s="120"/>
      <c r="W133" s="120"/>
      <c r="X133" s="120"/>
      <c r="Y133" s="120"/>
      <c r="Z133" s="120"/>
      <c r="AA133" s="121"/>
    </row>
    <row r="134" spans="1:27" ht="13.5" customHeight="1" x14ac:dyDescent="0.2">
      <c r="A134" s="34"/>
      <c r="B134" s="33" t="s">
        <v>124</v>
      </c>
      <c r="C134" s="27" t="str">
        <f t="shared" si="5"/>
        <v>(5903) IUT/SUBS PROC</v>
      </c>
      <c r="D134" s="28">
        <v>761.99</v>
      </c>
      <c r="E134" s="29">
        <v>340</v>
      </c>
      <c r="F134" s="43"/>
      <c r="G134" s="43">
        <v>641</v>
      </c>
      <c r="H134" s="44"/>
      <c r="I134" s="44">
        <v>149</v>
      </c>
      <c r="J134" s="74"/>
      <c r="K134" s="53"/>
      <c r="L134" s="30"/>
      <c r="M134" s="53"/>
      <c r="N134" s="30"/>
      <c r="O134" s="27"/>
      <c r="P134" s="30"/>
      <c r="Q134" s="27"/>
      <c r="R134" s="30"/>
      <c r="S134" s="30"/>
      <c r="T134" s="30"/>
      <c r="U134" s="119" t="s">
        <v>205</v>
      </c>
      <c r="V134" s="120"/>
      <c r="W134" s="120"/>
      <c r="X134" s="120"/>
      <c r="Y134" s="120"/>
      <c r="Z134" s="120"/>
      <c r="AA134" s="121"/>
    </row>
    <row r="135" spans="1:27" ht="13.5" customHeight="1" x14ac:dyDescent="0.2">
      <c r="A135" s="34"/>
      <c r="B135" s="33" t="s">
        <v>125</v>
      </c>
      <c r="C135" s="27" t="str">
        <f t="shared" si="5"/>
        <v>(5904) TRANSFER TO/FROM ENDOWMENT</v>
      </c>
      <c r="D135" s="28"/>
      <c r="E135" s="29"/>
      <c r="F135" s="43">
        <v>-32871</v>
      </c>
      <c r="G135" s="43">
        <v>-32871</v>
      </c>
      <c r="H135" s="44">
        <v>-24087</v>
      </c>
      <c r="I135" s="44">
        <v>0</v>
      </c>
      <c r="J135" s="74">
        <v>-30790</v>
      </c>
      <c r="K135" s="92">
        <v>0</v>
      </c>
      <c r="L135" s="93">
        <v>0</v>
      </c>
      <c r="M135" s="92">
        <v>0</v>
      </c>
      <c r="N135" s="93">
        <v>0</v>
      </c>
      <c r="O135" s="94">
        <v>0</v>
      </c>
      <c r="P135" s="93">
        <v>0</v>
      </c>
      <c r="Q135" s="94">
        <v>0</v>
      </c>
      <c r="R135" s="93">
        <v>0</v>
      </c>
      <c r="S135" s="93">
        <v>0</v>
      </c>
      <c r="T135" s="93">
        <v>0</v>
      </c>
      <c r="U135" s="174">
        <v>0.05</v>
      </c>
      <c r="V135" s="175"/>
      <c r="W135" s="175"/>
      <c r="X135" s="175"/>
      <c r="Y135" s="175"/>
      <c r="Z135" s="175"/>
      <c r="AA135" s="176"/>
    </row>
    <row r="136" spans="1:27" ht="13.5" customHeight="1" x14ac:dyDescent="0.2">
      <c r="A136" s="34"/>
      <c r="B136" s="33" t="s">
        <v>126</v>
      </c>
      <c r="C136" s="27" t="str">
        <f t="shared" si="5"/>
        <v>(5905) IUT/TELEPHONE</v>
      </c>
      <c r="D136" s="28"/>
      <c r="E136" s="29"/>
      <c r="F136" s="43"/>
      <c r="G136" s="43"/>
      <c r="H136" s="44"/>
      <c r="I136" s="44"/>
      <c r="J136" s="74"/>
      <c r="K136" s="53"/>
      <c r="L136" s="30"/>
      <c r="M136" s="53"/>
      <c r="N136" s="30"/>
      <c r="O136" s="27"/>
      <c r="P136" s="30"/>
      <c r="Q136" s="27"/>
      <c r="R136" s="30"/>
      <c r="S136" s="30"/>
      <c r="T136" s="30"/>
      <c r="U136" s="119"/>
      <c r="V136" s="120"/>
      <c r="W136" s="120"/>
      <c r="X136" s="120"/>
      <c r="Y136" s="120"/>
      <c r="Z136" s="120"/>
      <c r="AA136" s="121"/>
    </row>
    <row r="137" spans="1:27" ht="13.5" customHeight="1" x14ac:dyDescent="0.2">
      <c r="A137" s="34"/>
      <c r="B137" s="33" t="s">
        <v>127</v>
      </c>
      <c r="C137" s="27" t="str">
        <f t="shared" si="5"/>
        <v>(5906) IUT/ORDER BILLING</v>
      </c>
      <c r="D137" s="28"/>
      <c r="E137" s="29"/>
      <c r="F137" s="43"/>
      <c r="G137" s="43"/>
      <c r="H137" s="44"/>
      <c r="I137" s="44"/>
      <c r="J137" s="74"/>
      <c r="K137" s="53"/>
      <c r="L137" s="30"/>
      <c r="M137" s="53"/>
      <c r="N137" s="30"/>
      <c r="O137" s="27"/>
      <c r="P137" s="30"/>
      <c r="Q137" s="27"/>
      <c r="R137" s="30"/>
      <c r="S137" s="30"/>
      <c r="T137" s="30"/>
      <c r="U137" s="119"/>
      <c r="V137" s="120"/>
      <c r="W137" s="120"/>
      <c r="X137" s="120"/>
      <c r="Y137" s="120"/>
      <c r="Z137" s="120"/>
      <c r="AA137" s="121"/>
    </row>
    <row r="138" spans="1:27" ht="13.5" customHeight="1" x14ac:dyDescent="0.2">
      <c r="A138" s="34"/>
      <c r="B138" s="33" t="s">
        <v>128</v>
      </c>
      <c r="C138" s="27" t="str">
        <f t="shared" si="5"/>
        <v>(5908) IUT/MAINTENANCE</v>
      </c>
      <c r="D138" s="28"/>
      <c r="E138" s="29"/>
      <c r="F138" s="43"/>
      <c r="G138" s="43"/>
      <c r="H138" s="44"/>
      <c r="I138" s="44"/>
      <c r="J138" s="74"/>
      <c r="K138" s="53"/>
      <c r="L138" s="30"/>
      <c r="M138" s="53"/>
      <c r="N138" s="30"/>
      <c r="O138" s="27"/>
      <c r="P138" s="30"/>
      <c r="Q138" s="27"/>
      <c r="R138" s="30"/>
      <c r="S138" s="30"/>
      <c r="T138" s="30"/>
      <c r="U138" s="119"/>
      <c r="V138" s="120"/>
      <c r="W138" s="120"/>
      <c r="X138" s="120"/>
      <c r="Y138" s="120"/>
      <c r="Z138" s="120"/>
      <c r="AA138" s="121"/>
    </row>
    <row r="139" spans="1:27" ht="13.5" customHeight="1" x14ac:dyDescent="0.2">
      <c r="A139" s="34"/>
      <c r="B139" s="33" t="s">
        <v>129</v>
      </c>
      <c r="C139" s="27" t="str">
        <f t="shared" si="5"/>
        <v>(5909) IUT/DIST CTR</v>
      </c>
      <c r="D139" s="28">
        <v>250.54</v>
      </c>
      <c r="E139" s="29">
        <v>13.23</v>
      </c>
      <c r="F139" s="43"/>
      <c r="G139" s="43">
        <v>13</v>
      </c>
      <c r="H139" s="44">
        <v>250</v>
      </c>
      <c r="I139" s="44">
        <v>0</v>
      </c>
      <c r="J139" s="74">
        <v>250</v>
      </c>
      <c r="K139" s="53"/>
      <c r="L139" s="30"/>
      <c r="M139" s="53"/>
      <c r="N139" s="30"/>
      <c r="O139" s="27"/>
      <c r="P139" s="30"/>
      <c r="Q139" s="27"/>
      <c r="R139" s="30"/>
      <c r="S139" s="30"/>
      <c r="T139" s="30">
        <v>250</v>
      </c>
      <c r="U139" s="119" t="s">
        <v>168</v>
      </c>
      <c r="V139" s="120"/>
      <c r="W139" s="120"/>
      <c r="X139" s="120"/>
      <c r="Y139" s="120"/>
      <c r="Z139" s="120"/>
      <c r="AA139" s="121"/>
    </row>
    <row r="140" spans="1:27" ht="46.8" customHeight="1" x14ac:dyDescent="0.2">
      <c r="A140" s="95"/>
      <c r="B140" s="96" t="s">
        <v>130</v>
      </c>
      <c r="C140" s="97" t="str">
        <f t="shared" si="5"/>
        <v>(5910) IUT/REPRO CTR</v>
      </c>
      <c r="D140" s="98">
        <v>1.94</v>
      </c>
      <c r="E140" s="98"/>
      <c r="F140" s="100">
        <v>3500</v>
      </c>
      <c r="G140" s="100">
        <v>293</v>
      </c>
      <c r="H140" s="73">
        <v>3450</v>
      </c>
      <c r="I140" s="73">
        <v>837</v>
      </c>
      <c r="J140" s="99">
        <v>2500</v>
      </c>
      <c r="K140" s="101"/>
      <c r="L140" s="99"/>
      <c r="M140" s="101">
        <v>250</v>
      </c>
      <c r="N140" s="99"/>
      <c r="O140" s="99"/>
      <c r="P140" s="99">
        <v>250</v>
      </c>
      <c r="Q140" s="99"/>
      <c r="R140" s="99">
        <v>1000</v>
      </c>
      <c r="S140" s="99">
        <v>250</v>
      </c>
      <c r="T140" s="99">
        <v>1450</v>
      </c>
      <c r="U140" s="162" t="s">
        <v>196</v>
      </c>
      <c r="V140" s="163"/>
      <c r="W140" s="163"/>
      <c r="X140" s="163"/>
      <c r="Y140" s="163"/>
      <c r="Z140" s="163"/>
      <c r="AA140" s="164"/>
    </row>
    <row r="141" spans="1:27" ht="18" customHeight="1" x14ac:dyDescent="0.2">
      <c r="A141" s="34"/>
      <c r="B141" s="33" t="s">
        <v>131</v>
      </c>
      <c r="C141" s="27" t="str">
        <f t="shared" si="5"/>
        <v>(5912) IUT-Copyediting/Proofreading</v>
      </c>
      <c r="D141" s="28">
        <v>7221.48</v>
      </c>
      <c r="E141" s="29">
        <v>3837.72</v>
      </c>
      <c r="F141" s="43">
        <v>3250</v>
      </c>
      <c r="G141" s="43">
        <v>7237</v>
      </c>
      <c r="H141" s="44">
        <v>9000</v>
      </c>
      <c r="I141" s="44">
        <v>825</v>
      </c>
      <c r="J141" s="74">
        <v>13165.04</v>
      </c>
      <c r="K141" s="53"/>
      <c r="L141" s="30"/>
      <c r="M141" s="53">
        <v>3214.2857142857101</v>
      </c>
      <c r="N141" s="30"/>
      <c r="O141" s="27"/>
      <c r="P141" s="30">
        <v>1928.57142857143</v>
      </c>
      <c r="Q141" s="27"/>
      <c r="R141" s="30"/>
      <c r="S141" s="30">
        <v>1928.57142857143</v>
      </c>
      <c r="T141" s="30"/>
      <c r="U141" s="119" t="s">
        <v>174</v>
      </c>
      <c r="V141" s="120"/>
      <c r="W141" s="120"/>
      <c r="X141" s="120"/>
      <c r="Y141" s="120"/>
      <c r="Z141" s="120"/>
      <c r="AA141" s="121"/>
    </row>
    <row r="142" spans="1:27" ht="19.8" customHeight="1" x14ac:dyDescent="0.2">
      <c r="A142" s="34"/>
      <c r="B142" s="33" t="s">
        <v>132</v>
      </c>
      <c r="C142" s="27" t="str">
        <f t="shared" ref="C142:C150" si="6">B142</f>
        <v>(5913) IUT-Composition/Alteration</v>
      </c>
      <c r="D142" s="28">
        <v>10960.5</v>
      </c>
      <c r="E142" s="29">
        <v>6734.5</v>
      </c>
      <c r="F142" s="43">
        <v>9499.9999999999909</v>
      </c>
      <c r="G142" s="43">
        <v>12954</v>
      </c>
      <c r="H142" s="44">
        <v>3000</v>
      </c>
      <c r="I142" s="44">
        <v>0</v>
      </c>
      <c r="J142" s="74">
        <v>5564</v>
      </c>
      <c r="K142" s="53"/>
      <c r="L142" s="30"/>
      <c r="M142" s="53">
        <v>750</v>
      </c>
      <c r="N142" s="30"/>
      <c r="O142" s="27"/>
      <c r="P142" s="30">
        <v>750</v>
      </c>
      <c r="Q142" s="27"/>
      <c r="R142" s="30"/>
      <c r="S142" s="30">
        <v>750</v>
      </c>
      <c r="T142" s="30"/>
      <c r="U142" s="119" t="s">
        <v>177</v>
      </c>
      <c r="V142" s="120"/>
      <c r="W142" s="120"/>
      <c r="X142" s="120"/>
      <c r="Y142" s="120"/>
      <c r="Z142" s="120"/>
      <c r="AA142" s="121"/>
    </row>
    <row r="143" spans="1:27" ht="19.2" customHeight="1" x14ac:dyDescent="0.2">
      <c r="A143" s="34"/>
      <c r="B143" s="33" t="s">
        <v>133</v>
      </c>
      <c r="C143" s="27" t="str">
        <f t="shared" si="6"/>
        <v>(5940) IUT/REGISTRATION PROCESSING</v>
      </c>
      <c r="D143" s="28">
        <v>12316.5</v>
      </c>
      <c r="E143" s="29">
        <v>3001.5</v>
      </c>
      <c r="F143" s="43">
        <v>10843</v>
      </c>
      <c r="G143" s="43">
        <v>9602</v>
      </c>
      <c r="H143" s="44">
        <v>6600</v>
      </c>
      <c r="I143" s="44">
        <v>5025</v>
      </c>
      <c r="J143" s="74">
        <v>10300</v>
      </c>
      <c r="K143" s="53">
        <v>406.25</v>
      </c>
      <c r="L143" s="30">
        <v>2131.25</v>
      </c>
      <c r="M143" s="53">
        <v>406.25</v>
      </c>
      <c r="N143" s="30">
        <v>406.25</v>
      </c>
      <c r="O143" s="27">
        <v>406.25</v>
      </c>
      <c r="P143" s="30">
        <v>406.25</v>
      </c>
      <c r="Q143" s="27">
        <v>406.25</v>
      </c>
      <c r="R143" s="30">
        <v>406.25</v>
      </c>
      <c r="S143" s="30">
        <v>406.25</v>
      </c>
      <c r="T143" s="30">
        <v>406.25</v>
      </c>
      <c r="U143" s="119" t="s">
        <v>197</v>
      </c>
      <c r="V143" s="120"/>
      <c r="W143" s="120"/>
      <c r="X143" s="120"/>
      <c r="Y143" s="120"/>
      <c r="Z143" s="120"/>
      <c r="AA143" s="121"/>
    </row>
    <row r="144" spans="1:27" ht="13.5" customHeight="1" x14ac:dyDescent="0.2">
      <c r="A144" s="34"/>
      <c r="B144" s="33" t="s">
        <v>134</v>
      </c>
      <c r="C144" s="27" t="str">
        <f t="shared" si="6"/>
        <v>(5941) IUT/CHOICE</v>
      </c>
      <c r="D144" s="28"/>
      <c r="E144" s="29"/>
      <c r="F144" s="43"/>
      <c r="G144" s="43"/>
      <c r="H144" s="44"/>
      <c r="I144" s="44"/>
      <c r="J144" s="74"/>
      <c r="K144" s="53"/>
      <c r="L144" s="30"/>
      <c r="M144" s="53"/>
      <c r="N144" s="30"/>
      <c r="O144" s="27"/>
      <c r="P144" s="30"/>
      <c r="Q144" s="27"/>
      <c r="R144" s="30"/>
      <c r="S144" s="30"/>
      <c r="T144" s="30"/>
      <c r="U144" s="119"/>
      <c r="V144" s="120"/>
      <c r="W144" s="120"/>
      <c r="X144" s="120"/>
      <c r="Y144" s="120"/>
      <c r="Z144" s="120"/>
      <c r="AA144" s="121"/>
    </row>
    <row r="145" spans="1:27" ht="13.5" customHeight="1" x14ac:dyDescent="0.2">
      <c r="A145" s="34"/>
      <c r="B145" s="33" t="s">
        <v>135</v>
      </c>
      <c r="C145" s="27" t="str">
        <f t="shared" si="6"/>
        <v>(5942) IUT/ADVERTISING</v>
      </c>
      <c r="D145" s="28"/>
      <c r="E145" s="29"/>
      <c r="F145" s="43"/>
      <c r="G145" s="43"/>
      <c r="H145" s="44"/>
      <c r="I145" s="44"/>
      <c r="J145" s="74"/>
      <c r="K145" s="53"/>
      <c r="L145" s="30"/>
      <c r="M145" s="53"/>
      <c r="N145" s="30"/>
      <c r="O145" s="27"/>
      <c r="P145" s="30"/>
      <c r="Q145" s="27"/>
      <c r="R145" s="30"/>
      <c r="S145" s="30"/>
      <c r="T145" s="30"/>
      <c r="U145" s="119"/>
      <c r="V145" s="120"/>
      <c r="W145" s="120"/>
      <c r="X145" s="120"/>
      <c r="Y145" s="120"/>
      <c r="Z145" s="120"/>
      <c r="AA145" s="121"/>
    </row>
    <row r="146" spans="1:27" ht="13.5" customHeight="1" x14ac:dyDescent="0.2">
      <c r="A146" s="34"/>
      <c r="B146" s="33" t="s">
        <v>136</v>
      </c>
      <c r="C146" s="27" t="str">
        <f t="shared" si="6"/>
        <v>(5999) IUT/MISC</v>
      </c>
      <c r="D146" s="28"/>
      <c r="E146" s="29"/>
      <c r="F146" s="43"/>
      <c r="G146" s="43"/>
      <c r="H146" s="44"/>
      <c r="I146" s="44">
        <v>-159</v>
      </c>
      <c r="J146" s="74"/>
      <c r="K146" s="53"/>
      <c r="L146" s="30"/>
      <c r="M146" s="53"/>
      <c r="N146" s="30"/>
      <c r="O146" s="27"/>
      <c r="P146" s="30"/>
      <c r="Q146" s="27"/>
      <c r="R146" s="30"/>
      <c r="S146" s="30"/>
      <c r="T146" s="30"/>
      <c r="U146" s="119"/>
      <c r="V146" s="120"/>
      <c r="W146" s="120"/>
      <c r="X146" s="120"/>
      <c r="Y146" s="120"/>
      <c r="Z146" s="120"/>
      <c r="AA146" s="121"/>
    </row>
    <row r="147" spans="1:27" ht="22.8" customHeight="1" x14ac:dyDescent="0.2">
      <c r="A147" s="34"/>
      <c r="B147" s="33" t="s">
        <v>137</v>
      </c>
      <c r="C147" s="27" t="str">
        <f t="shared" si="6"/>
        <v>(5911) IUT/OVERHEAD</v>
      </c>
      <c r="D147" s="28">
        <v>33135.99</v>
      </c>
      <c r="E147" s="29">
        <v>15064.72</v>
      </c>
      <c r="F147" s="43">
        <v>75857</v>
      </c>
      <c r="G147" s="43">
        <v>38395</v>
      </c>
      <c r="H147" s="44">
        <v>93214</v>
      </c>
      <c r="I147" s="44">
        <v>15324</v>
      </c>
      <c r="J147" s="74">
        <v>50000</v>
      </c>
      <c r="K147" s="53">
        <v>4013.6666666666702</v>
      </c>
      <c r="L147" s="30">
        <v>27333.666666666701</v>
      </c>
      <c r="M147" s="53">
        <v>4013.6666666666702</v>
      </c>
      <c r="N147" s="30">
        <v>4013.6666666666702</v>
      </c>
      <c r="O147" s="27">
        <v>4013.6666666666702</v>
      </c>
      <c r="P147" s="30">
        <v>4013.6666666666702</v>
      </c>
      <c r="Q147" s="27">
        <v>4013.6666666666702</v>
      </c>
      <c r="R147" s="30">
        <v>19913.666666666701</v>
      </c>
      <c r="S147" s="30">
        <v>4013.6666666666702</v>
      </c>
      <c r="T147" s="30">
        <v>9843.6666666666697</v>
      </c>
      <c r="U147" s="122" t="s">
        <v>198</v>
      </c>
      <c r="V147" s="123"/>
      <c r="W147" s="123"/>
      <c r="X147" s="123"/>
      <c r="Y147" s="123"/>
      <c r="Z147" s="123"/>
      <c r="AA147" s="124"/>
    </row>
    <row r="148" spans="1:27" ht="13.5" customHeight="1" x14ac:dyDescent="0.2">
      <c r="A148" s="34"/>
      <c r="B148" s="33" t="s">
        <v>138</v>
      </c>
      <c r="C148" s="27" t="str">
        <f t="shared" si="6"/>
        <v>(5998) IUT/ALLOCATIONS</v>
      </c>
      <c r="D148" s="28"/>
      <c r="E148" s="29"/>
      <c r="F148" s="43"/>
      <c r="G148" s="43"/>
      <c r="H148" s="44"/>
      <c r="I148" s="44"/>
      <c r="J148" s="74"/>
      <c r="K148" s="53"/>
      <c r="L148" s="30"/>
      <c r="M148" s="53"/>
      <c r="N148" s="30"/>
      <c r="O148" s="27"/>
      <c r="P148" s="30"/>
      <c r="Q148" s="27"/>
      <c r="R148" s="30"/>
      <c r="S148" s="30"/>
      <c r="T148" s="30"/>
      <c r="U148" s="125"/>
      <c r="V148" s="126"/>
      <c r="W148" s="126"/>
      <c r="X148" s="126"/>
      <c r="Y148" s="126"/>
      <c r="Z148" s="126"/>
      <c r="AA148" s="127"/>
    </row>
    <row r="149" spans="1:27" ht="13.5" customHeight="1" x14ac:dyDescent="0.2">
      <c r="A149" s="34"/>
      <c r="B149" s="33" t="s">
        <v>139</v>
      </c>
      <c r="C149" s="27" t="str">
        <f t="shared" si="6"/>
        <v>(5600) TAXES/INCOME</v>
      </c>
      <c r="D149" s="28">
        <v>0</v>
      </c>
      <c r="E149" s="29"/>
      <c r="F149" s="43">
        <v>0</v>
      </c>
      <c r="G149" s="43">
        <v>0</v>
      </c>
      <c r="H149" s="44"/>
      <c r="I149" s="44"/>
      <c r="J149" s="74"/>
      <c r="K149" s="53"/>
      <c r="L149" s="30"/>
      <c r="M149" s="53"/>
      <c r="N149" s="30"/>
      <c r="O149" s="27"/>
      <c r="P149" s="30"/>
      <c r="Q149" s="27"/>
      <c r="R149" s="30"/>
      <c r="S149" s="30"/>
      <c r="T149" s="30"/>
      <c r="U149" s="125"/>
      <c r="V149" s="126"/>
      <c r="W149" s="126"/>
      <c r="X149" s="126"/>
      <c r="Y149" s="126"/>
      <c r="Z149" s="126"/>
      <c r="AA149" s="127"/>
    </row>
    <row r="150" spans="1:27" ht="25.8" customHeight="1" x14ac:dyDescent="0.2">
      <c r="A150" s="34"/>
      <c r="B150" s="53" t="s">
        <v>140</v>
      </c>
      <c r="C150" s="53" t="str">
        <f t="shared" si="6"/>
        <v>(TEI) Total Expenses plus Taxes/Income</v>
      </c>
      <c r="D150" s="54">
        <v>676003.88</v>
      </c>
      <c r="E150" s="54">
        <v>271155.20000000001</v>
      </c>
      <c r="F150" s="55">
        <v>922969.09378907795</v>
      </c>
      <c r="G150" s="55">
        <v>633638</v>
      </c>
      <c r="H150" s="31">
        <v>955715.81311878294</v>
      </c>
      <c r="I150" s="31">
        <v>266488</v>
      </c>
      <c r="J150" s="69">
        <f>SUM(J46:J149)</f>
        <v>830996.04</v>
      </c>
      <c r="K150" s="53">
        <v>51909.150834758599</v>
      </c>
      <c r="L150" s="53">
        <v>158892.560318818</v>
      </c>
      <c r="M150" s="53">
        <v>74548.8460331034</v>
      </c>
      <c r="N150" s="30">
        <v>64365.150834758599</v>
      </c>
      <c r="O150" s="27">
        <v>65242.796525194099</v>
      </c>
      <c r="P150" s="30">
        <v>73420.865627505802</v>
      </c>
      <c r="Q150" s="27">
        <v>74504.303503973206</v>
      </c>
      <c r="R150" s="30">
        <v>103977.796525194</v>
      </c>
      <c r="S150" s="30">
        <v>75227.372606284902</v>
      </c>
      <c r="T150" s="30">
        <v>93893.298851453801</v>
      </c>
      <c r="U150" s="128" t="s">
        <v>199</v>
      </c>
      <c r="V150" s="129"/>
      <c r="W150" s="129"/>
      <c r="X150" s="129"/>
      <c r="Y150" s="129"/>
      <c r="Z150" s="129"/>
      <c r="AA150" s="130"/>
    </row>
    <row r="151" spans="1:27" ht="13.5" customHeight="1" x14ac:dyDescent="0.2">
      <c r="A151" s="34"/>
      <c r="B151" s="34"/>
      <c r="C151" s="34"/>
      <c r="D151" s="102"/>
      <c r="E151" s="102"/>
      <c r="F151" s="103"/>
      <c r="G151" s="103"/>
      <c r="H151" s="51"/>
      <c r="I151" s="51"/>
      <c r="J151" s="104"/>
      <c r="K151" s="27"/>
      <c r="L151" s="27"/>
      <c r="M151" s="53"/>
      <c r="N151" s="30"/>
      <c r="O151" s="27"/>
      <c r="P151" s="30"/>
      <c r="Q151" s="27"/>
      <c r="R151" s="30"/>
      <c r="S151" s="30"/>
      <c r="T151" s="30"/>
      <c r="U151" s="116"/>
      <c r="V151" s="117"/>
      <c r="W151" s="117"/>
      <c r="X151" s="117"/>
      <c r="Y151" s="117"/>
      <c r="Z151" s="117"/>
      <c r="AA151" s="118"/>
    </row>
    <row r="152" spans="1:27" ht="13.5" customHeight="1" x14ac:dyDescent="0.2">
      <c r="A152" s="34"/>
      <c r="B152" s="53"/>
      <c r="C152" s="53" t="s">
        <v>157</v>
      </c>
      <c r="D152" s="54">
        <f t="shared" ref="D152:T152" si="7">D44-D150</f>
        <v>-7254.9999999998836</v>
      </c>
      <c r="E152" s="54">
        <f t="shared" si="7"/>
        <v>12900.259999999951</v>
      </c>
      <c r="F152" s="55">
        <f t="shared" si="7"/>
        <v>-13169.093789077946</v>
      </c>
      <c r="G152" s="55">
        <v>-44307</v>
      </c>
      <c r="H152" s="31">
        <f t="shared" si="7"/>
        <v>22084.186881217058</v>
      </c>
      <c r="I152" s="31">
        <f t="shared" si="7"/>
        <v>-39411</v>
      </c>
      <c r="J152" s="31">
        <f t="shared" si="7"/>
        <v>27101.959999999963</v>
      </c>
      <c r="K152" s="53">
        <f t="shared" si="7"/>
        <v>10824.182498574737</v>
      </c>
      <c r="L152" s="53">
        <f t="shared" si="7"/>
        <v>8340.7730145153473</v>
      </c>
      <c r="M152" s="53">
        <f t="shared" si="7"/>
        <v>-8065.5126997700718</v>
      </c>
      <c r="N152" s="53">
        <f t="shared" si="7"/>
        <v>-1631.8175014252629</v>
      </c>
      <c r="O152" s="53">
        <f t="shared" si="7"/>
        <v>-2509.4631918607629</v>
      </c>
      <c r="P152" s="53">
        <f t="shared" si="7"/>
        <v>-2937.5322941724735</v>
      </c>
      <c r="Q152" s="53">
        <f t="shared" si="7"/>
        <v>-7770.9701706398773</v>
      </c>
      <c r="R152" s="53">
        <f t="shared" si="7"/>
        <v>25255.536808139324</v>
      </c>
      <c r="S152" s="53">
        <f t="shared" si="7"/>
        <v>-11744.039272951573</v>
      </c>
      <c r="T152" s="53">
        <f t="shared" si="7"/>
        <v>-659.96551812047255</v>
      </c>
      <c r="U152" s="116"/>
      <c r="V152" s="117"/>
      <c r="W152" s="117"/>
      <c r="X152" s="117"/>
      <c r="Y152" s="117"/>
      <c r="Z152" s="117"/>
      <c r="AA152" s="118"/>
    </row>
    <row r="153" spans="1:27" ht="13.5" customHeight="1" x14ac:dyDescent="0.2">
      <c r="B153" s="3"/>
      <c r="C153" s="4"/>
      <c r="D153" s="3"/>
      <c r="E153" s="3"/>
      <c r="F153" s="40"/>
      <c r="G153" s="40"/>
      <c r="H153" s="23"/>
      <c r="I153" s="23"/>
      <c r="J153" s="76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6" spans="1:27" ht="13.5" customHeight="1" x14ac:dyDescent="0.2">
      <c r="F156" s="38"/>
      <c r="G156" s="38"/>
      <c r="L156" s="1"/>
      <c r="M156" s="1"/>
      <c r="N156" s="1"/>
      <c r="O156" s="1"/>
      <c r="P156" s="1"/>
      <c r="Q156" s="1"/>
      <c r="R156" s="1"/>
      <c r="S156" s="1"/>
      <c r="T156" s="1"/>
    </row>
    <row r="157" spans="1:27" ht="13.5" customHeight="1" x14ac:dyDescent="0.2">
      <c r="F157" s="38"/>
      <c r="G157" s="38"/>
      <c r="L157" s="1"/>
      <c r="M157" s="1"/>
      <c r="N157" s="1"/>
      <c r="O157" s="1"/>
      <c r="P157" s="1"/>
      <c r="Q157" s="1"/>
      <c r="R157" s="1"/>
      <c r="S157" s="1"/>
      <c r="T157" s="1"/>
    </row>
    <row r="158" spans="1:27" ht="13.5" customHeight="1" x14ac:dyDescent="0.2">
      <c r="F158" s="38"/>
      <c r="G158" s="38"/>
      <c r="L158" s="1"/>
      <c r="M158" s="1"/>
      <c r="N158" s="1"/>
      <c r="O158" s="1"/>
      <c r="P158" s="1"/>
      <c r="Q158" s="1"/>
      <c r="R158" s="1"/>
      <c r="S158" s="1"/>
      <c r="T158" s="1"/>
    </row>
    <row r="159" spans="1:27" ht="14.25" customHeight="1" x14ac:dyDescent="0.2">
      <c r="F159" s="38"/>
      <c r="G159" s="38"/>
      <c r="L159" s="1"/>
      <c r="M159" s="1"/>
      <c r="N159" s="1"/>
      <c r="O159" s="1"/>
      <c r="P159" s="1"/>
      <c r="Q159" s="1"/>
      <c r="R159" s="1"/>
      <c r="S159" s="1"/>
      <c r="T159" s="1"/>
    </row>
  </sheetData>
  <mergeCells count="147">
    <mergeCell ref="W1:AA1"/>
    <mergeCell ref="U135:AA135"/>
    <mergeCell ref="U136:AA136"/>
    <mergeCell ref="U137:AA137"/>
    <mergeCell ref="U138:AA138"/>
    <mergeCell ref="U139:AA139"/>
    <mergeCell ref="U140:AA140"/>
    <mergeCell ref="U2:X2"/>
    <mergeCell ref="U7:AA7"/>
    <mergeCell ref="U8:AA8"/>
    <mergeCell ref="U9:AA9"/>
    <mergeCell ref="U10:AA10"/>
    <mergeCell ref="U11:AA11"/>
    <mergeCell ref="U12:AA12"/>
    <mergeCell ref="U13:AA13"/>
    <mergeCell ref="U14:AA14"/>
    <mergeCell ref="U20:AA20"/>
    <mergeCell ref="U21:AA21"/>
    <mergeCell ref="U22:AA22"/>
    <mergeCell ref="U23:AA23"/>
    <mergeCell ref="U24:AA24"/>
    <mergeCell ref="U15:AA15"/>
    <mergeCell ref="U16:AA16"/>
    <mergeCell ref="U17:AA17"/>
    <mergeCell ref="U18:AA18"/>
    <mergeCell ref="U19:AA19"/>
    <mergeCell ref="U30:AA30"/>
    <mergeCell ref="U31:AA31"/>
    <mergeCell ref="U32:AA32"/>
    <mergeCell ref="U33:AA33"/>
    <mergeCell ref="U25:AA25"/>
    <mergeCell ref="U26:AA26"/>
    <mergeCell ref="U27:AA27"/>
    <mergeCell ref="U28:AA28"/>
    <mergeCell ref="U29:AA29"/>
    <mergeCell ref="U39:AA39"/>
    <mergeCell ref="U40:AA40"/>
    <mergeCell ref="U41:AA41"/>
    <mergeCell ref="U42:AA42"/>
    <mergeCell ref="U44:AA44"/>
    <mergeCell ref="U34:AA34"/>
    <mergeCell ref="U35:AA35"/>
    <mergeCell ref="U36:AA36"/>
    <mergeCell ref="U37:AA37"/>
    <mergeCell ref="U38:AA38"/>
    <mergeCell ref="U50:AA50"/>
    <mergeCell ref="U51:AA51"/>
    <mergeCell ref="U52:AA52"/>
    <mergeCell ref="U53:AA53"/>
    <mergeCell ref="U54:AA54"/>
    <mergeCell ref="U46:AA46"/>
    <mergeCell ref="U45:AA45"/>
    <mergeCell ref="U47:AA47"/>
    <mergeCell ref="U48:AA48"/>
    <mergeCell ref="U49:AA49"/>
    <mergeCell ref="U60:AA60"/>
    <mergeCell ref="U61:AA61"/>
    <mergeCell ref="U62:AA62"/>
    <mergeCell ref="U63:AA63"/>
    <mergeCell ref="U64:AA64"/>
    <mergeCell ref="U55:AA55"/>
    <mergeCell ref="U56:AA56"/>
    <mergeCell ref="U57:AA57"/>
    <mergeCell ref="U58:AA58"/>
    <mergeCell ref="U59:AA59"/>
    <mergeCell ref="U70:AA70"/>
    <mergeCell ref="U71:AA71"/>
    <mergeCell ref="U72:AA72"/>
    <mergeCell ref="U73:AA73"/>
    <mergeCell ref="U74:AA74"/>
    <mergeCell ref="U65:AA65"/>
    <mergeCell ref="U66:AA66"/>
    <mergeCell ref="U67:AA67"/>
    <mergeCell ref="U68:AA68"/>
    <mergeCell ref="U69:AA69"/>
    <mergeCell ref="U80:AA80"/>
    <mergeCell ref="U81:AA81"/>
    <mergeCell ref="U82:AA82"/>
    <mergeCell ref="U83:AA83"/>
    <mergeCell ref="U84:AA84"/>
    <mergeCell ref="U75:AA75"/>
    <mergeCell ref="U76:AA76"/>
    <mergeCell ref="U77:AA77"/>
    <mergeCell ref="U78:AA78"/>
    <mergeCell ref="U79:AA79"/>
    <mergeCell ref="U90:AA90"/>
    <mergeCell ref="U91:AA91"/>
    <mergeCell ref="U92:AA92"/>
    <mergeCell ref="U93:AA93"/>
    <mergeCell ref="U94:AA94"/>
    <mergeCell ref="U85:AA85"/>
    <mergeCell ref="U86:AA86"/>
    <mergeCell ref="U87:AA87"/>
    <mergeCell ref="U88:AA88"/>
    <mergeCell ref="U89:AA89"/>
    <mergeCell ref="U100:AA100"/>
    <mergeCell ref="U101:AA101"/>
    <mergeCell ref="U102:AA102"/>
    <mergeCell ref="U103:AA103"/>
    <mergeCell ref="U104:AA104"/>
    <mergeCell ref="U95:AA95"/>
    <mergeCell ref="U96:AA96"/>
    <mergeCell ref="U97:AA97"/>
    <mergeCell ref="U98:AA98"/>
    <mergeCell ref="U99:AA99"/>
    <mergeCell ref="U110:AA110"/>
    <mergeCell ref="U111:AA111"/>
    <mergeCell ref="U112:AA112"/>
    <mergeCell ref="U113:AA113"/>
    <mergeCell ref="U114:AA114"/>
    <mergeCell ref="U105:AA105"/>
    <mergeCell ref="U106:AA106"/>
    <mergeCell ref="U107:AA107"/>
    <mergeCell ref="U108:AA108"/>
    <mergeCell ref="U109:AA109"/>
    <mergeCell ref="U120:AA120"/>
    <mergeCell ref="U121:AA121"/>
    <mergeCell ref="U122:AA122"/>
    <mergeCell ref="U123:AA123"/>
    <mergeCell ref="U124:AA124"/>
    <mergeCell ref="U115:AA115"/>
    <mergeCell ref="U116:AA116"/>
    <mergeCell ref="U117:AA117"/>
    <mergeCell ref="U118:AA118"/>
    <mergeCell ref="U119:AA119"/>
    <mergeCell ref="U130:AA130"/>
    <mergeCell ref="U131:AA131"/>
    <mergeCell ref="U132:AA132"/>
    <mergeCell ref="U133:AA133"/>
    <mergeCell ref="U134:AA134"/>
    <mergeCell ref="U125:AA125"/>
    <mergeCell ref="U126:AA126"/>
    <mergeCell ref="U127:AA127"/>
    <mergeCell ref="U128:AA128"/>
    <mergeCell ref="U129:AA129"/>
    <mergeCell ref="U151:AA151"/>
    <mergeCell ref="U152:AA152"/>
    <mergeCell ref="U146:AA146"/>
    <mergeCell ref="U147:AA147"/>
    <mergeCell ref="U148:AA148"/>
    <mergeCell ref="U149:AA149"/>
    <mergeCell ref="U150:AA150"/>
    <mergeCell ref="U141:AA141"/>
    <mergeCell ref="U142:AA142"/>
    <mergeCell ref="U143:AA143"/>
    <mergeCell ref="U144:AA144"/>
    <mergeCell ref="U145:AA145"/>
  </mergeCells>
  <phoneticPr fontId="11" type="noConversion"/>
  <conditionalFormatting sqref="D6:T6">
    <cfRule type="cellIs" dxfId="1" priority="2" operator="greaterThan">
      <formula>1000</formula>
    </cfRule>
  </conditionalFormatting>
  <conditionalFormatting sqref="K7:K11">
    <cfRule type="cellIs" dxfId="0" priority="18" operator="greaterThan">
      <formula>50</formula>
    </cfRule>
  </conditionalFormatting>
  <printOptions horizontalCentered="1" gridLines="1"/>
  <pageMargins left="0" right="0" top="1" bottom="1" header="0.5" footer="0.5"/>
  <pageSetup scale="67" fitToHeight="10" pageOrder="overThenDown" orientation="landscape" r:id="rId1"/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Core FY24 Preliminary Budget</vt:lpstr>
      <vt:lpstr>'Core FY24 Preliminary Budget'!Print_Titles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Ward</dc:creator>
  <cp:keywords/>
  <dc:description/>
  <cp:lastModifiedBy>Owner</cp:lastModifiedBy>
  <cp:lastPrinted>2023-04-07T20:55:02Z</cp:lastPrinted>
  <dcterms:created xsi:type="dcterms:W3CDTF">2022-09-16T22:31:29Z</dcterms:created>
  <dcterms:modified xsi:type="dcterms:W3CDTF">2023-04-13T19:48:19Z</dcterms:modified>
  <cp:category/>
  <cp:contentStatus/>
</cp:coreProperties>
</file>